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0177a\datashare\Social_Security_Scotland\Statistics\Carer_support_payment\csp_official_statistics_202405\pre-release\"/>
    </mc:Choice>
  </mc:AlternateContent>
  <xr:revisionPtr revIDLastSave="0" documentId="13_ncr:1_{2B73C650-7A4D-4466-92A3-49D80E9F5E53}" xr6:coauthVersionLast="47" xr6:coauthVersionMax="47" xr10:uidLastSave="{00000000-0000-0000-0000-000000000000}"/>
  <bookViews>
    <workbookView xWindow="-110" yWindow="-110" windowWidth="19420" windowHeight="11020" xr2:uid="{00000000-000D-0000-FFFF-FFFF00000000}"/>
  </bookViews>
  <sheets>
    <sheet name="Contents" sheetId="1" r:id="rId1"/>
    <sheet name="Notes" sheetId="2" r:id="rId2"/>
    <sheet name="Table 1 Applications" sheetId="3" r:id="rId3"/>
    <sheet name="Table 2 Applications by channel" sheetId="4" r:id="rId4"/>
    <sheet name="Table 3 Applications by age" sheetId="5" r:id="rId5"/>
    <sheet name="Table 4 Applications by LA" sheetId="6" r:id="rId6"/>
    <sheet name="Table 5 Application processing" sheetId="7" r:id="rId7"/>
    <sheet name="Table 6 Payments" sheetId="8" r:id="rId8"/>
    <sheet name="Table 7 Payments by LA" sheetId="9" r:id="rId9"/>
    <sheet name="Table 8 Caseload"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0" i="1"/>
  <c r="A9" i="1"/>
  <c r="A8" i="1"/>
  <c r="A7" i="1"/>
  <c r="A6" i="1"/>
  <c r="A5" i="1"/>
  <c r="A4" i="1"/>
  <c r="A3" i="1"/>
</calcChain>
</file>

<file path=xl/sharedStrings.xml><?xml version="1.0" encoding="utf-8"?>
<sst xmlns="http://schemas.openxmlformats.org/spreadsheetml/2006/main" count="332" uniqueCount="141">
  <si>
    <t>Carer Support Payment to 31 March 2024</t>
  </si>
  <si>
    <t>Sheet</t>
  </si>
  <si>
    <t>Contents</t>
  </si>
  <si>
    <t>Notes</t>
  </si>
  <si>
    <t>Applications by month and financial year</t>
  </si>
  <si>
    <t>Applications by channel and month</t>
  </si>
  <si>
    <t>Applications by age, all time</t>
  </si>
  <si>
    <t>Applications by local authority, all time</t>
  </si>
  <si>
    <t>Applications by processing time</t>
  </si>
  <si>
    <t>Payments by month and financial year</t>
  </si>
  <si>
    <t>Payments by local authority, all time</t>
  </si>
  <si>
    <t>Caseload by month</t>
  </si>
  <si>
    <t>This worksheet contains 1 table</t>
  </si>
  <si>
    <t>The notes within this table are referred to in other worksheets of this workbook.</t>
  </si>
  <si>
    <t>Note number</t>
  </si>
  <si>
    <t>Note text</t>
  </si>
  <si>
    <t>[note 1]</t>
  </si>
  <si>
    <t>Figures are rounded for disclosure control and may not sum due to rounding.</t>
  </si>
  <si>
    <t>[note 2]</t>
  </si>
  <si>
    <t>[c] Figures suppressed for disclosure control</t>
  </si>
  <si>
    <t>[note 3]</t>
  </si>
  <si>
    <t>New applications were taken for Carer Support Payment for people that live in the pilot areas of Dundee City, Na h-Eileanan Siar and Perth and Kinross.</t>
  </si>
  <si>
    <t>[note 4]</t>
  </si>
  <si>
    <t>Carer Support Payment was launched on the 20 November 2023 so figures for November 2023 are from 20 to 30 November only.</t>
  </si>
  <si>
    <t>[note 5]</t>
  </si>
  <si>
    <t>Financial Year 2023 - 2024 includes the months from November 2023 to March 2024.</t>
  </si>
  <si>
    <t>[note 6]</t>
  </si>
  <si>
    <t>Applications are processed once a decision has been made to authorise or deny, or once an application is withdrawn by the applicant. Processed applications data is presented by the month of decision rather than month the application was received.</t>
  </si>
  <si>
    <t>[note 7]</t>
  </si>
  <si>
    <t>Where application channel is neither online, paper nor phone, application channel has been classed as ‘other channels’.</t>
  </si>
  <si>
    <t>[note 8]</t>
  </si>
  <si>
    <t>Other includes applications where postcodes did not match to local authority data and postcodes which were outside the pilot areas. Reasons for this may include a) an error in the postcode b) postcode is for a property within a new development and therefore does not link to Local Authority data yet.</t>
  </si>
  <si>
    <t>[note 9]</t>
  </si>
  <si>
    <t>Applications are processed once a decision has been made to authorise or deny, or once an application is withdrawn by the applicant.</t>
  </si>
  <si>
    <t>[note 10]</t>
  </si>
  <si>
    <t>Processing time is calculated in working days, and public holidays are excluded, even if applications were processed by staff working overtime on these days. Processing time is only calculated for applications that were decided by 31 March 2024.</t>
  </si>
  <si>
    <t>[note 11]</t>
  </si>
  <si>
    <t>Data is presented by the month of decision rather than month the application was received.</t>
  </si>
  <si>
    <t>[note 12]</t>
  </si>
  <si>
    <t>The median is the middle value of an ordered dataset, or the point at which half of the values are higher and half of the values are lower. Measure is in working days.</t>
  </si>
  <si>
    <t>[note 13]</t>
  </si>
  <si>
    <t>Payments are issued once applications are processed and a decision is made to authorise the application. Data is presented by the date a payment is issued rather than date the application was received or the date of decision.</t>
  </si>
  <si>
    <t>[note 14]</t>
  </si>
  <si>
    <t>The caseload measure counts an individual only once.</t>
  </si>
  <si>
    <t>[note 15]</t>
  </si>
  <si>
    <t>The caseload presented in the Carer Support Payment caseload table is based on a true point-in-time on the last day of each month to calculate the caseload of that month.</t>
  </si>
  <si>
    <t>[note 16]</t>
  </si>
  <si>
    <t>Underlying entitlement or In payment for the caseload calculation is based on the status of an individual as on the last day of each month.</t>
  </si>
  <si>
    <t>[note 17]</t>
  </si>
  <si>
    <t>This is a derived statistic calculated based on identifying all cases who are in receipt of, or have been approved for, a payment in the caseload period, even if they have not been paid yet.</t>
  </si>
  <si>
    <t>Applications by month and financial year [note 1] [note 2] [note 3] [note 4] [note 5] [note 6]</t>
  </si>
  <si>
    <t>This worksheet contains 1 table.</t>
  </si>
  <si>
    <t>The table summarises applications by month/financial year and begins in cell A4.</t>
  </si>
  <si>
    <t>Applications by month/financial year</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</si>
  <si>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</si>
  <si>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</si>
  <si>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</si>
  <si>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</si>
  <si>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</si>
  <si>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</si>
  <si>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</si>
  <si>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</si>
  <si>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</si>
  <si>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</si>
  <si>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</si>
  <si>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November 2023</t>
  </si>
  <si>
    <t>[c]</t>
  </si>
  <si>
    <t>December 2023</t>
  </si>
  <si>
    <t>January 2024</t>
  </si>
  <si>
    <t>February 2024</t>
  </si>
  <si>
    <t>March 2024</t>
  </si>
  <si>
    <t>Financial year 2023-2024</t>
  </si>
  <si>
    <t>Applications by channel and month [note 1] [note 2] [note 3] [note 4] [note 7]</t>
  </si>
  <si>
    <t>The table summarises applications by channel and begins in cell A4.</t>
  </si>
  <si>
    <t>Applications by channel</t>
  </si>
  <si>
    <t>Online applications</t>
  </si>
  <si>
    <t>Paper applications</t>
  </si>
  <si>
    <t>Phone applications</t>
  </si>
  <si>
    <t>Other channels</t>
  </si>
  <si>
    <t>Percentage of online applications</t>
  </si>
  <si>
    <t>Percentage of paper applications</t>
  </si>
  <si>
    <t>Percentage of phone applications</t>
  </si>
  <si>
    <t>Percentage of other channels</t>
  </si>
  <si>
    <t>Applications by age, all time [note 1] [note 2] [note 3] [note 6]</t>
  </si>
  <si>
    <t>The table summarises applications by age and begins in cell A4.</t>
  </si>
  <si>
    <t>Applications by age</t>
  </si>
  <si>
    <t>Applicant age group</t>
  </si>
  <si>
    <t>Under 18</t>
  </si>
  <si>
    <t>18-24</t>
  </si>
  <si>
    <t>25-29</t>
  </si>
  <si>
    <t>30-34</t>
  </si>
  <si>
    <t>35-39</t>
  </si>
  <si>
    <t>40-44</t>
  </si>
  <si>
    <t>45-49</t>
  </si>
  <si>
    <t>50-54</t>
  </si>
  <si>
    <t>55-59</t>
  </si>
  <si>
    <t>60-64</t>
  </si>
  <si>
    <t>65 and over</t>
  </si>
  <si>
    <t>Applications by local authority, all time [note 1] [note 2] [note 3] [note 8] [note 9]</t>
  </si>
  <si>
    <t>The table summarises applications by local authority and begins in cell A4.</t>
  </si>
  <si>
    <t>Applications by local authority</t>
  </si>
  <si>
    <t>Local Authority area</t>
  </si>
  <si>
    <t>Dundee City</t>
  </si>
  <si>
    <t>Na h-Eileanan Siar</t>
  </si>
  <si>
    <t>Perth and Kinross</t>
  </si>
  <si>
    <t>Other</t>
  </si>
  <si>
    <t>Applications by processing time [note 1] [note 2] [note 4] [note 5] [note 10] [note 11] [note 12]</t>
  </si>
  <si>
    <t>The table summarises applications by processing time and begins in cell A4.</t>
  </si>
  <si>
    <t>Processing time by month</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</si>
  <si>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</si>
  <si>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</si>
  <si>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</si>
  <si>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</si>
  <si>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</si>
  <si>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</si>
  <si>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</si>
  <si>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</si>
  <si>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</si>
  <si>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</si>
  <si>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</si>
  <si>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</si>
  <si>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Payments by month and financial year [note 1] [note 2] [note 8] [note 13]</t>
  </si>
  <si>
    <t>The table summarises payments and begins in cell A4.</t>
  </si>
  <si>
    <t>Payments</t>
  </si>
  <si>
    <t>Payment month</t>
  </si>
  <si>
    <t>Total payments issued</t>
  </si>
  <si>
    <t>Total value of payments issued</t>
  </si>
  <si>
    <t>November/December 2023</t>
  </si>
  <si>
    <t>Payments by local authority, all time [note 1] [note 2]</t>
  </si>
  <si>
    <t>The table summarises payments by local authority and begins in cell A4.</t>
  </si>
  <si>
    <t>Payments by local authority</t>
  </si>
  <si>
    <t>Local authority</t>
  </si>
  <si>
    <t>Caseload by month [note 1] [note 2] [note 14] [note 15] [note 16] [note 17]</t>
  </si>
  <si>
    <t>The table summarises caseload and begins in cell A4.</t>
  </si>
  <si>
    <t>Caseload</t>
  </si>
  <si>
    <t>Total Caseload</t>
  </si>
  <si>
    <t>In Payment</t>
  </si>
  <si>
    <t>Underlying entitlement</t>
  </si>
  <si>
    <t>Percentage of Caseload In Payment</t>
  </si>
  <si>
    <t>Percentage of Caseload Underlying Entitlement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</si>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</sst>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 x14ac:knownFonts="1">
    <font>
      <sz val="12"/>
      <color rgb="FF000000"/>
      <name val="Roboto"/>
    </font>
    <font>
      <b/>
      <sz val="15"/>
      <color rgb="FF000000"/>
      <name val="Roboto"/>
    </font>
    <font>
      <u/>
      <sz val="12"/>
      <color rgb="FF0000FF"/>
      <name val="Roboto"/>
    </font>
    <font>
      <b/>
      <sz val="12"/>
      <color rgb="FF000000"/>
      <name val="Roboto"/>
    </font>
    <font>
      <sz val="12"/>
      <color rgb="FF000000"/>
      <name val="Roboto"/>
    </font>
    <font>
      <b/>
      <sz val="12"/>
      <color rgb="FFFF000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4">
    <xf numFmtId="0" fontId="0" fillId="0" borderId="0" xfId="0"/>
    <xf numFmtId="0" fontId="1" fillId="0" borderId="0" xfId="0" applyFont="1"/>
    <xf numFmtId="0" fontId="3" fillId="0" borderId="0" xfId="0" applyFont="1"/>
    <xf numFmtId="3" fontId="0" fillId="0" borderId="0" xfId="0" applyNumberFormat="1" applyAlignment="1">
      <alignment horizontal="right"/>
    </xf>
    <xf numFmtId="9" fontId="0" fillId="0" borderId="0" xfId="0" applyNumberFormat="1" applyAlignment="1">
      <alignment horizontal="right"/>
    </xf>
    <xf numFmtId="164" fontId="0" fillId="0" borderId="0" xfId="0" applyNumberFormat="1" applyAlignment="1">
      <alignment horizontal="right"/>
    </xf>
    <xf numFmtId="0" fontId="0" fillId="0" borderId="2" xfId="0" applyBorder="1"/>
    <xf numFmtId="0" fontId="0" fillId="0" borderId="3" xfId="0" applyBorder="1"/>
    <xf numFmtId="0" fontId="2" fillId="0" borderId="4" xfId="0" applyFont="1" applyBorder="1"/>
    <xf numFmtId="0" fontId="0" fillId="0" borderId="5" xfId="0" applyBorder="1"/>
    <xf numFmtId="0" fontId="2" fillId="0" borderId="6" xfId="0" applyFont="1" applyBorder="1"/>
    <xf numFmtId="0" fontId="0" fillId="0" borderId="7" xfId="0" applyBorder="1"/>
    <xf numFmtId="0" fontId="0" fillId="0" borderId="6" xfId="0" applyBorder="1"/>
    <xf numFmtId="0" fontId="0" fillId="0" borderId="4" xfId="0" applyBorder="1"/>
    <xf numFmtId="0" fontId="0" fillId="0" borderId="5"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8" xfId="0" applyBorder="1" applyAlignment="1">
      <alignment horizontal="right" wrapText="1"/>
    </xf>
    <xf numFmtId="0" fontId="0" fillId="0" borderId="3" xfId="0" applyBorder="1" applyAlignment="1">
      <alignment horizontal="right" wrapText="1"/>
    </xf>
    <xf numFmtId="0" fontId="3" fillId="0" borderId="4" xfId="0" applyFont="1" applyBorder="1"/>
    <xf numFmtId="3" fontId="3" fillId="0" borderId="1" xfId="0" applyNumberFormat="1" applyFont="1" applyBorder="1" applyAlignment="1">
      <alignment horizontal="right"/>
    </xf>
    <xf numFmtId="9" fontId="3" fillId="0" borderId="1" xfId="0" applyNumberFormat="1" applyFont="1" applyBorder="1" applyAlignment="1">
      <alignment horizontal="right"/>
    </xf>
    <xf numFmtId="9" fontId="3" fillId="0" borderId="5" xfId="0" applyNumberFormat="1" applyFont="1" applyBorder="1" applyAlignment="1">
      <alignment horizontal="right"/>
    </xf>
    <xf numFmtId="3" fontId="0" fillId="0" borderId="1" xfId="0" applyNumberFormat="1" applyBorder="1" applyAlignment="1">
      <alignment horizontal="right"/>
    </xf>
    <xf numFmtId="9" fontId="0" fillId="0" borderId="1" xfId="0" applyNumberFormat="1" applyBorder="1" applyAlignment="1">
      <alignment horizontal="right"/>
    </xf>
    <xf numFmtId="9" fontId="0" fillId="0" borderId="5" xfId="0" applyNumberFormat="1" applyBorder="1" applyAlignment="1">
      <alignment horizontal="right"/>
    </xf>
    <xf numFmtId="0" fontId="3" fillId="0" borderId="6" xfId="0" applyFont="1" applyBorder="1"/>
    <xf numFmtId="3" fontId="3" fillId="0" borderId="9" xfId="0" applyNumberFormat="1" applyFont="1" applyBorder="1" applyAlignment="1">
      <alignment horizontal="right"/>
    </xf>
    <xf numFmtId="9" fontId="3" fillId="0" borderId="9" xfId="0" applyNumberFormat="1" applyFont="1" applyBorder="1" applyAlignment="1">
      <alignment horizontal="right"/>
    </xf>
    <xf numFmtId="9" fontId="3" fillId="0" borderId="7" xfId="0" applyNumberFormat="1" applyFont="1" applyBorder="1" applyAlignment="1">
      <alignment horizontal="right"/>
    </xf>
    <xf numFmtId="3" fontId="0" fillId="0" borderId="5" xfId="0" applyNumberFormat="1" applyBorder="1" applyAlignment="1">
      <alignment horizontal="right"/>
    </xf>
    <xf numFmtId="3" fontId="0" fillId="0" borderId="9" xfId="0" applyNumberFormat="1" applyBorder="1" applyAlignment="1">
      <alignment horizontal="right"/>
    </xf>
    <xf numFmtId="9" fontId="0" fillId="0" borderId="9" xfId="0" applyNumberFormat="1" applyBorder="1" applyAlignment="1">
      <alignment horizontal="right"/>
    </xf>
    <xf numFmtId="3" fontId="0" fillId="0" borderId="7" xfId="0" applyNumberFormat="1" applyBorder="1" applyAlignment="1">
      <alignment horizontal="right"/>
    </xf>
    <xf numFmtId="9" fontId="0" fillId="0" borderId="7" xfId="0" applyNumberFormat="1" applyBorder="1" applyAlignment="1">
      <alignment horizontal="right"/>
    </xf>
    <xf numFmtId="3" fontId="3" fillId="0" borderId="5" xfId="0" applyNumberFormat="1" applyFont="1" applyBorder="1" applyAlignment="1">
      <alignment horizontal="right"/>
    </xf>
    <xf numFmtId="0" fontId="0" fillId="0" borderId="4" xfId="0" applyBorder="1" applyAlignment="1">
      <alignment wrapText="1"/>
    </xf>
    <xf numFmtId="9" fontId="0" fillId="0" borderId="1" xfId="1" applyFont="1" applyBorder="1" applyAlignment="1">
      <alignment horizontal="right"/>
    </xf>
    <xf numFmtId="3" fontId="3" fillId="0" borderId="7" xfId="0" applyNumberFormat="1" applyFont="1" applyBorder="1" applyAlignment="1">
      <alignment horizontal="right"/>
    </xf>
    <xf numFmtId="164" fontId="3" fillId="0" borderId="5" xfId="0" applyNumberFormat="1" applyFont="1" applyBorder="1" applyAlignment="1">
      <alignment horizontal="right"/>
    </xf>
    <xf numFmtId="164" fontId="0" fillId="0" borderId="5" xfId="0" applyNumberFormat="1" applyBorder="1" applyAlignment="1">
      <alignment horizontal="right"/>
    </xf>
    <xf numFmtId="164" fontId="3" fillId="0" borderId="7" xfId="0" applyNumberFormat="1" applyFont="1" applyBorder="1" applyAlignment="1">
      <alignment horizontal="right"/>
    </xf>
    <xf numFmtId="164" fontId="0" fillId="0" borderId="7" xfId="0" applyNumberFormat="1" applyBorder="1" applyAlignment="1">
      <alignment horizontal="right"/>
    </xf>
    <xf numFmtId="0" fontId="5" fillId="0" borderId="0" xfId="0" applyFont="1" applyAlignment="1">
      <alignment horizontal="justify" vertical="center"/>
    </xf>
  </cellXfs>
  <cellStyles count="2">
    <cellStyle name="Normal" xfId="0" builtinId="0"/>
    <cellStyle name="Per cent" xfId="1" builtinId="5"/>
  </cellStyles>
  <dxfs count="109">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B11" totalsRowShown="0" headerRowDxfId="108" headerRowBorderDxfId="107" tableBorderDxfId="106" totalsRowBorderDxfId="105">
  <tableColumns count="2">
    <tableColumn id="1" xr3:uid="{00000000-0010-0000-0000-000001000000}" name="Sheet" dataDxfId="104"/>
    <tableColumn id="2" xr3:uid="{00000000-0010-0000-0000-000002000000}" name="Contents" dataDxfId="10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21" totalsRowShown="0" headerRowDxfId="102" headerRowBorderDxfId="101" tableBorderDxfId="100" totalsRowBorderDxfId="99">
  <tableColumns count="2">
    <tableColumn id="1" xr3:uid="{00000000-0010-0000-0100-000001000000}" name="Note number" dataDxfId="98"/>
    <tableColumn id="2" xr3:uid="{00000000-0010-0000-0100-000002000000}" name="Note text" dataDxfId="9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5:J12" totalsRowShown="0" headerRowDxfId="96" headerRowBorderDxfId="95" tableBorderDxfId="94" totalsRowBorderDxfId="93">
  <tableColumns count="10">
    <tableColumn id="1" xr3:uid="{00000000-0010-0000-0200-000001000000}" name="Month" dataDxfId="92"/>
    <tableColumn id="2" xr3:uid="{00000000-0010-0000-0200-000002000000}" name="Total applications received" dataDxfId="91"/>
    <tableColumn id="3" xr3:uid="{00000000-0010-0000-0200-000003000000}" name="Percentage of total applications received" dataDxfId="90"/>
    <tableColumn id="4" xr3:uid="{00000000-0010-0000-0200-000004000000}" name="Total applications processed" dataDxfId="89"/>
    <tableColumn id="5" xr3:uid="{00000000-0010-0000-0200-000005000000}" name="Authorised applications" dataDxfId="88"/>
    <tableColumn id="6" xr3:uid="{00000000-0010-0000-0200-000006000000}" name="Denied applications" dataDxfId="87"/>
    <tableColumn id="7" xr3:uid="{00000000-0010-0000-0200-000007000000}" name="Withdrawn applications" dataDxfId="86"/>
    <tableColumn id="8" xr3:uid="{00000000-0010-0000-0200-000008000000}" name="Percentage of processed applications authorised" dataDxfId="85"/>
    <tableColumn id="9" xr3:uid="{00000000-0010-0000-0200-000009000000}" name="Percentage of processed applications denied" dataDxfId="84"/>
    <tableColumn id="10" xr3:uid="{00000000-0010-0000-0200-00000A000000}" name="Percentage of processed applications withdrawn" dataDxfId="8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5:J11" totalsRowShown="0" headerRowDxfId="82" headerRowBorderDxfId="81" tableBorderDxfId="80" totalsRowBorderDxfId="79">
  <tableColumns count="10">
    <tableColumn id="1" xr3:uid="{00000000-0010-0000-0300-000001000000}" name="Month" dataDxfId="78"/>
    <tableColumn id="2" xr3:uid="{00000000-0010-0000-0300-000002000000}" name="Total" dataDxfId="77"/>
    <tableColumn id="3" xr3:uid="{00000000-0010-0000-0300-000003000000}" name="Online applications" dataDxfId="76"/>
    <tableColumn id="4" xr3:uid="{00000000-0010-0000-0300-000004000000}" name="Paper applications" dataDxfId="75"/>
    <tableColumn id="5" xr3:uid="{00000000-0010-0000-0300-000005000000}" name="Phone applications" dataDxfId="74"/>
    <tableColumn id="6" xr3:uid="{00000000-0010-0000-0300-000006000000}" name="Other channels" dataDxfId="73"/>
    <tableColumn id="7" xr3:uid="{00000000-0010-0000-0300-000007000000}" name="Percentage of online applications" dataDxfId="72"/>
    <tableColumn id="8" xr3:uid="{00000000-0010-0000-0300-000008000000}" name="Percentage of paper applications" dataDxfId="71"/>
    <tableColumn id="9" xr3:uid="{00000000-0010-0000-0300-000009000000}" name="Percentage of phone applications" dataDxfId="70"/>
    <tableColumn id="10" xr3:uid="{00000000-0010-0000-0300-00000A000000}" name="Percentage of other channels" dataDxfId="6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5:J17" totalsRowShown="0" headerRowDxfId="68" headerRowBorderDxfId="67" tableBorderDxfId="66" totalsRowBorderDxfId="65">
  <tableColumns count="10">
    <tableColumn id="1" xr3:uid="{00000000-0010-0000-0400-000001000000}" name="Applicant age group" dataDxfId="64"/>
    <tableColumn id="2" xr3:uid="{00000000-0010-0000-0400-000002000000}" name="Total applications received" dataDxfId="63"/>
    <tableColumn id="3" xr3:uid="{00000000-0010-0000-0400-000003000000}" name="Percentage of total applications received" dataDxfId="62"/>
    <tableColumn id="4" xr3:uid="{00000000-0010-0000-0400-000004000000}" name="Total applications processed" dataDxfId="61"/>
    <tableColumn id="5" xr3:uid="{00000000-0010-0000-0400-000005000000}" name="Authorised applications" dataDxfId="60"/>
    <tableColumn id="6" xr3:uid="{00000000-0010-0000-0400-000006000000}" name="Denied applications" dataDxfId="59"/>
    <tableColumn id="7" xr3:uid="{00000000-0010-0000-0400-000007000000}" name="Withdrawn applications" dataDxfId="58"/>
    <tableColumn id="8" xr3:uid="{00000000-0010-0000-0400-000008000000}" name="Percentage of processed applications authorised" dataDxfId="57"/>
    <tableColumn id="9" xr3:uid="{00000000-0010-0000-0400-000009000000}" name="Percentage of processed applications denied" dataDxfId="56"/>
    <tableColumn id="10" xr3:uid="{00000000-0010-0000-0400-00000A000000}" name="Percentage of processed applications withdrawn" dataDxfId="5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5:J10" totalsRowShown="0" headerRowDxfId="54" headerRowBorderDxfId="53" tableBorderDxfId="52" totalsRowBorderDxfId="51">
  <tableColumns count="10">
    <tableColumn id="1" xr3:uid="{00000000-0010-0000-0500-000001000000}" name="Local Authority area" dataDxfId="50"/>
    <tableColumn id="2" xr3:uid="{00000000-0010-0000-0500-000002000000}" name="Total applications received" dataDxfId="49"/>
    <tableColumn id="3" xr3:uid="{00000000-0010-0000-0500-000003000000}" name="Percentage of total applications received" dataDxfId="48"/>
    <tableColumn id="4" xr3:uid="{00000000-0010-0000-0500-000004000000}" name="Total applications processed" dataDxfId="47"/>
    <tableColumn id="5" xr3:uid="{00000000-0010-0000-0500-000005000000}" name="Authorised applications" dataDxfId="46"/>
    <tableColumn id="6" xr3:uid="{00000000-0010-0000-0500-000006000000}" name="Denied applications" dataDxfId="45"/>
    <tableColumn id="7" xr3:uid="{00000000-0010-0000-0500-000007000000}" name="Withdrawn applications" dataDxfId="44"/>
    <tableColumn id="8" xr3:uid="{00000000-0010-0000-0500-000008000000}" name="Percentage of processed applications authorised" dataDxfId="43"/>
    <tableColumn id="9" xr3:uid="{00000000-0010-0000-0500-000009000000}" name="Percentage of processed applications denied" dataDxfId="42"/>
    <tableColumn id="10" xr3:uid="{00000000-0010-0000-0500-00000A000000}" name="Percentage of processed applications withdrawn" dataDxfId="4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5:M13" totalsRowShown="0" headerRowDxfId="40" headerRowBorderDxfId="39" tableBorderDxfId="38" totalsRowBorderDxfId="37">
  <tableColumns count="13">
    <tableColumn id="1" xr3:uid="{00000000-0010-0000-0600-000001000000}" name="Processing time by month" dataDxfId="36"/>
    <tableColumn id="2" xr3:uid="{00000000-0010-0000-0600-000002000000}" name="Total applications processed" dataDxfId="35"/>
    <tableColumn id="3" xr3:uid="{00000000-0010-0000-0600-000003000000}" name="Applications processed in the same working day" dataDxfId="34"/>
    <tableColumn id="4" xr3:uid="{00000000-0010-0000-0600-000004000000}" name="Applications processed in 1-5 working days" dataDxfId="33"/>
    <tableColumn id="5" xr3:uid="{00000000-0010-0000-0600-000005000000}" name="Applications processed in 6-10 working days" dataDxfId="32"/>
    <tableColumn id="6" xr3:uid="{00000000-0010-0000-0600-000006000000}" name="Applications processed in 11-15 working days" dataDxfId="31"/>
    <tableColumn id="7" xr3:uid="{00000000-0010-0000-0600-000007000000}" name="Applications processed in 16-20 working days" dataDxfId="30"/>
    <tableColumn id="8" xr3:uid="{00000000-0010-0000-0600-000008000000}" name="Applications processed in 21-25 working days" dataDxfId="29"/>
    <tableColumn id="9" xr3:uid="{00000000-0010-0000-0600-000009000000}" name="Applications processed in 26-30 working days" dataDxfId="28"/>
    <tableColumn id="10" xr3:uid="{00000000-0010-0000-0600-00000A000000}" name="Applications processed in 31-35 working days" dataDxfId="27"/>
    <tableColumn id="11" xr3:uid="{00000000-0010-0000-0600-00000B000000}" name="Applications processed in 36-40 working days" dataDxfId="26"/>
    <tableColumn id="12" xr3:uid="{00000000-0010-0000-0600-00000C000000}" name="Applications processed in 41 working days or more" dataDxfId="25"/>
    <tableColumn id="13" xr3:uid="{00000000-0010-0000-0600-00000D000000}" name="Median average processing time in working days" dataDxfId="2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5:C11" totalsRowShown="0" headerRowDxfId="23" headerRowBorderDxfId="22" tableBorderDxfId="21" totalsRowBorderDxfId="20">
  <tableColumns count="3">
    <tableColumn id="1" xr3:uid="{00000000-0010-0000-0700-000001000000}" name="Payment month" dataDxfId="19"/>
    <tableColumn id="2" xr3:uid="{00000000-0010-0000-0700-000002000000}" name="Total payments issued" dataDxfId="18"/>
    <tableColumn id="3" xr3:uid="{00000000-0010-0000-0700-000003000000}" name="Total value of payments issued" dataDxfId="1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5:C10" totalsRowShown="0" headerRowDxfId="16" headerRowBorderDxfId="15" tableBorderDxfId="14" totalsRowBorderDxfId="13">
  <tableColumns count="3">
    <tableColumn id="1" xr3:uid="{00000000-0010-0000-0800-000001000000}" name="Local authority" dataDxfId="12"/>
    <tableColumn id="2" xr3:uid="{00000000-0010-0000-0800-000002000000}" name="Total payments issued" dataDxfId="11"/>
    <tableColumn id="3" xr3:uid="{00000000-0010-0000-0800-000003000000}" name="Total value of payments issued" dataDxfId="1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5:F10" totalsRowShown="0" headerRowDxfId="9" headerRowBorderDxfId="8" tableBorderDxfId="7" totalsRowBorderDxfId="6">
  <tableColumns count="6">
    <tableColumn id="1" xr3:uid="{00000000-0010-0000-0900-000001000000}" name="Month" dataDxfId="5"/>
    <tableColumn id="2" xr3:uid="{00000000-0010-0000-0900-000002000000}" name="Total Caseload" dataDxfId="4"/>
    <tableColumn id="3" xr3:uid="{00000000-0010-0000-0900-000003000000}" name="In Payment" dataDxfId="3"/>
    <tableColumn id="4" xr3:uid="{00000000-0010-0000-0900-000004000000}" name="Underlying entitlement" dataDxfId="2"/>
    <tableColumn id="5" xr3:uid="{00000000-0010-0000-0900-000005000000}" name="Percentage of Caseload In Payment" dataDxfId="1"/>
    <tableColumn id="6" xr3:uid="{00000000-0010-0000-0900-000006000000}" name="Percentage of Caseload Underlying Entitlemen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tabSelected="1" workbookViewId="0"/>
  </sheetViews>
  <sheetFormatPr defaultColWidth="11.07421875" defaultRowHeight="15.5" x14ac:dyDescent="0.35"/>
  <cols>
    <col min="1" max="1" width="30.69140625" customWidth="1"/>
    <col min="2" max="2" width="41.69140625" customWidth="1"/>
  </cols>
  <sheetData>
    <row r="1" spans="1:2" ht="19.5" x14ac:dyDescent="0.45">
      <c r="A1" s="1" t="s">
        <v>0</v>
      </c>
    </row>
    <row r="2" spans="1:2" x14ac:dyDescent="0.35">
      <c r="A2" s="6" t="s">
        <v>1</v>
      </c>
      <c r="B2" s="7" t="s">
        <v>2</v>
      </c>
    </row>
    <row r="3" spans="1:2" x14ac:dyDescent="0.35">
      <c r="A3" s="8" t="str">
        <f>HYPERLINK("#'Notes'!A1", "Notes")</f>
        <v>Notes</v>
      </c>
      <c r="B3" s="9" t="s">
        <v>3</v>
      </c>
    </row>
    <row r="4" spans="1:2" x14ac:dyDescent="0.35">
      <c r="A4" s="8" t="str">
        <f>HYPERLINK("#'Table 1 Applications'!A1", "Table 1 Applications")</f>
        <v>Table 1 Applications</v>
      </c>
      <c r="B4" s="9" t="s">
        <v>4</v>
      </c>
    </row>
    <row r="5" spans="1:2" x14ac:dyDescent="0.35">
      <c r="A5" s="8" t="str">
        <f>HYPERLINK("#'Table 2 Applications by channel'!A1", "Table 2 Applications by channel")</f>
        <v>Table 2 Applications by channel</v>
      </c>
      <c r="B5" s="9" t="s">
        <v>5</v>
      </c>
    </row>
    <row r="6" spans="1:2" x14ac:dyDescent="0.35">
      <c r="A6" s="8" t="str">
        <f>HYPERLINK("#'Table 3 Applications by age'!A1", "Table 3 Applications by age")</f>
        <v>Table 3 Applications by age</v>
      </c>
      <c r="B6" s="9" t="s">
        <v>6</v>
      </c>
    </row>
    <row r="7" spans="1:2" x14ac:dyDescent="0.35">
      <c r="A7" s="8" t="str">
        <f>HYPERLINK("#'Table 4 Applications by LA'!A1", "Table 4 Applications by LA")</f>
        <v>Table 4 Applications by LA</v>
      </c>
      <c r="B7" s="9" t="s">
        <v>7</v>
      </c>
    </row>
    <row r="8" spans="1:2" x14ac:dyDescent="0.35">
      <c r="A8" s="8" t="str">
        <f>HYPERLINK("#'Table 5 Application processing'!A1", "Table 5 Application processing")</f>
        <v>Table 5 Application processing</v>
      </c>
      <c r="B8" s="9" t="s">
        <v>8</v>
      </c>
    </row>
    <row r="9" spans="1:2" x14ac:dyDescent="0.35">
      <c r="A9" s="8" t="str">
        <f>HYPERLINK("#'Table 6 Payments'!A1", "Table 6 Payments")</f>
        <v>Table 6 Payments</v>
      </c>
      <c r="B9" s="9" t="s">
        <v>9</v>
      </c>
    </row>
    <row r="10" spans="1:2" x14ac:dyDescent="0.35">
      <c r="A10" s="8" t="str">
        <f>HYPERLINK("#'Table 7 Payments by LA'!A1", "Table 7 Payments by LA")</f>
        <v>Table 7 Payments by LA</v>
      </c>
      <c r="B10" s="9" t="s">
        <v>10</v>
      </c>
    </row>
    <row r="11" spans="1:2" x14ac:dyDescent="0.35">
      <c r="A11" s="10" t="str">
        <f>HYPERLINK("#'Table 8 Caseload'!A1", "Table 8 Caseload")</f>
        <v>Table 8 Caseload</v>
      </c>
      <c r="B11" s="11" t="s">
        <v>11</v>
      </c>
    </row>
    <row r="13" spans="1:2" x14ac:dyDescent="0.35">
      <c r="A13" s="43"/>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showGridLines="0" topLeftCell="A27" workbookViewId="0"/>
  </sheetViews>
  <sheetFormatPr defaultColWidth="11.07421875" defaultRowHeight="15.5" x14ac:dyDescent="0.35"/>
  <cols>
    <col min="1" max="1" width="15.3828125" customWidth="1"/>
    <col min="2" max="2" width="60.69140625" customWidth="1"/>
    <col min="3" max="3" width="30.69140625" customWidth="1"/>
  </cols>
  <sheetData>
    <row r="1" spans="1:2" ht="19.5" x14ac:dyDescent="0.45">
      <c r="A1" s="1" t="s">
        <v>3</v>
      </c>
    </row>
    <row r="2" spans="1:2" x14ac:dyDescent="0.35">
      <c r="A2" t="s">
        <v>12</v>
      </c>
    </row>
    <row r="3" spans="1:2" x14ac:dyDescent="0.35">
      <c r="A3" t="s">
        <v>13</v>
      </c>
    </row>
    <row r="4" spans="1:2" x14ac:dyDescent="0.35">
      <c r="A4" s="6" t="s">
        <v>14</v>
      </c>
      <c r="B4" s="7" t="s">
        <v>15</v>
      </c>
    </row>
    <row r="5" spans="1:2" ht="31" x14ac:dyDescent="0.35">
      <c r="A5" s="13" t="s">
        <v>16</v>
      </c>
      <c r="B5" s="14" t="s">
        <v>17</v>
      </c>
    </row>
    <row r="6" spans="1:2" x14ac:dyDescent="0.35">
      <c r="A6" s="13" t="s">
        <v>18</v>
      </c>
      <c r="B6" s="14" t="s">
        <v>19</v>
      </c>
    </row>
    <row r="7" spans="1:2" ht="46.5" x14ac:dyDescent="0.35">
      <c r="A7" s="13" t="s">
        <v>20</v>
      </c>
      <c r="B7" s="14" t="s">
        <v>21</v>
      </c>
    </row>
    <row r="8" spans="1:2" ht="31" x14ac:dyDescent="0.35">
      <c r="A8" s="13" t="s">
        <v>22</v>
      </c>
      <c r="B8" s="14" t="s">
        <v>23</v>
      </c>
    </row>
    <row r="9" spans="1:2" ht="31" x14ac:dyDescent="0.35">
      <c r="A9" s="13" t="s">
        <v>24</v>
      </c>
      <c r="B9" s="14" t="s">
        <v>25</v>
      </c>
    </row>
    <row r="10" spans="1:2" ht="62" x14ac:dyDescent="0.35">
      <c r="A10" s="13" t="s">
        <v>26</v>
      </c>
      <c r="B10" s="14" t="s">
        <v>27</v>
      </c>
    </row>
    <row r="11" spans="1:2" ht="31" x14ac:dyDescent="0.35">
      <c r="A11" s="13" t="s">
        <v>28</v>
      </c>
      <c r="B11" s="14" t="s">
        <v>29</v>
      </c>
    </row>
    <row r="12" spans="1:2" ht="77.5" x14ac:dyDescent="0.35">
      <c r="A12" s="13" t="s">
        <v>30</v>
      </c>
      <c r="B12" s="14" t="s">
        <v>31</v>
      </c>
    </row>
    <row r="13" spans="1:2" ht="31" x14ac:dyDescent="0.35">
      <c r="A13" s="13" t="s">
        <v>32</v>
      </c>
      <c r="B13" s="14" t="s">
        <v>33</v>
      </c>
    </row>
    <row r="14" spans="1:2" ht="62" x14ac:dyDescent="0.35">
      <c r="A14" s="13" t="s">
        <v>34</v>
      </c>
      <c r="B14" s="14" t="s">
        <v>35</v>
      </c>
    </row>
    <row r="15" spans="1:2" ht="31" x14ac:dyDescent="0.35">
      <c r="A15" s="13" t="s">
        <v>36</v>
      </c>
      <c r="B15" s="14" t="s">
        <v>37</v>
      </c>
    </row>
    <row r="16" spans="1:2" ht="46.5" x14ac:dyDescent="0.35">
      <c r="A16" s="13" t="s">
        <v>38</v>
      </c>
      <c r="B16" s="14" t="s">
        <v>39</v>
      </c>
    </row>
    <row r="17" spans="1:2" ht="62" x14ac:dyDescent="0.35">
      <c r="A17" s="13" t="s">
        <v>40</v>
      </c>
      <c r="B17" s="14" t="s">
        <v>41</v>
      </c>
    </row>
    <row r="18" spans="1:2" x14ac:dyDescent="0.35">
      <c r="A18" s="13" t="s">
        <v>42</v>
      </c>
      <c r="B18" s="14" t="s">
        <v>43</v>
      </c>
    </row>
    <row r="19" spans="1:2" ht="46.5" x14ac:dyDescent="0.35">
      <c r="A19" s="13" t="s">
        <v>44</v>
      </c>
      <c r="B19" s="14" t="s">
        <v>45</v>
      </c>
    </row>
    <row r="20" spans="1:2" ht="31" x14ac:dyDescent="0.35">
      <c r="A20" s="13" t="s">
        <v>46</v>
      </c>
      <c r="B20" s="14" t="s">
        <v>47</v>
      </c>
    </row>
    <row r="21" spans="1:2" ht="46.5" x14ac:dyDescent="0.35">
      <c r="A21" s="12" t="s">
        <v>48</v>
      </c>
      <c r="B21" s="15" t="s">
        <v>49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showGridLines="0" topLeftCell="A6" workbookViewId="0"/>
  </sheetViews>
  <sheetFormatPr defaultColWidth="11.07421875" defaultRowHeight="15.5" x14ac:dyDescent="0.35"/>
  <cols>
    <col min="1" max="1" width="22.23046875" customWidth="1"/>
    <col min="2" max="10" width="14" customWidth="1"/>
  </cols>
  <sheetData>
    <row r="1" spans="1:10" ht="19.5" x14ac:dyDescent="0.45">
      <c r="A1" s="1" t="s">
        <v>50</v>
      </c>
    </row>
    <row r="2" spans="1:10" x14ac:dyDescent="0.35">
      <c r="A2" t="s">
        <v>51</v>
      </c>
    </row>
    <row r="3" spans="1:10" x14ac:dyDescent="0.35">
      <c r="A3" t="s">
        <v>52</v>
      </c>
    </row>
    <row r="4" spans="1:10" x14ac:dyDescent="0.35">
      <c r="A4" s="2" t="s">
        <v>53</v>
      </c>
    </row>
    <row r="5" spans="1:10" ht="62" x14ac:dyDescent="0.35">
      <c r="A5" s="16" t="s">
        <v>54</v>
      </c>
      <c r="B5" s="17" t="s">
        <v>55</v>
      </c>
      <c r="C5" s="17" t="s">
        <v>56</v>
      </c>
      <c r="D5" s="17" t="s">
        <v>57</v>
      </c>
      <c r="E5" s="17" t="s">
        <v>58</v>
      </c>
      <c r="F5" s="17" t="s">
        <v>59</v>
      </c>
      <c r="G5" s="17" t="s">
        <v>60</v>
      </c>
      <c r="H5" s="17" t="s">
        <v>61</v>
      </c>
      <c r="I5" s="17" t="s">
        <v>62</v>
      </c>
      <c r="J5" s="18" t="s">
        <v>63</v>
      </c>
    </row>
    <row r="6" spans="1:10" x14ac:dyDescent="0.35">
      <c r="A6" s="19" t="s">
        <v>64</v>
      </c>
      <c r="B6" s="20">
        <v>685</v>
      </c>
      <c r="C6" s="21">
        <v>1</v>
      </c>
      <c r="D6" s="20">
        <v>430</v>
      </c>
      <c r="E6" s="20">
        <v>295</v>
      </c>
      <c r="F6" s="20">
        <v>55</v>
      </c>
      <c r="G6" s="20">
        <v>85</v>
      </c>
      <c r="H6" s="21">
        <v>0.68</v>
      </c>
      <c r="I6" s="21">
        <v>0.13</v>
      </c>
      <c r="J6" s="22">
        <v>0.19</v>
      </c>
    </row>
    <row r="7" spans="1:10" x14ac:dyDescent="0.35">
      <c r="A7" s="13" t="s">
        <v>65</v>
      </c>
      <c r="B7" s="23">
        <v>55</v>
      </c>
      <c r="C7" s="24">
        <v>0.08</v>
      </c>
      <c r="D7" s="23">
        <v>20</v>
      </c>
      <c r="E7" s="23">
        <v>15</v>
      </c>
      <c r="F7" s="23" t="s">
        <v>66</v>
      </c>
      <c r="G7" s="23">
        <v>5</v>
      </c>
      <c r="H7" s="24">
        <v>0.68</v>
      </c>
      <c r="I7" s="23" t="s">
        <v>66</v>
      </c>
      <c r="J7" s="23" t="s">
        <v>66</v>
      </c>
    </row>
    <row r="8" spans="1:10" x14ac:dyDescent="0.35">
      <c r="A8" s="13" t="s">
        <v>67</v>
      </c>
      <c r="B8" s="23">
        <v>145</v>
      </c>
      <c r="C8" s="24">
        <v>0.21</v>
      </c>
      <c r="D8" s="23">
        <v>50</v>
      </c>
      <c r="E8" s="23">
        <v>35</v>
      </c>
      <c r="F8" s="23" t="s">
        <v>66</v>
      </c>
      <c r="G8" s="23">
        <v>15</v>
      </c>
      <c r="H8" s="24">
        <v>0.67</v>
      </c>
      <c r="I8" s="23" t="s">
        <v>66</v>
      </c>
      <c r="J8" s="23" t="s">
        <v>66</v>
      </c>
    </row>
    <row r="9" spans="1:10" x14ac:dyDescent="0.35">
      <c r="A9" s="13" t="s">
        <v>68</v>
      </c>
      <c r="B9" s="23">
        <v>160</v>
      </c>
      <c r="C9" s="24">
        <v>0.23</v>
      </c>
      <c r="D9" s="23">
        <v>100</v>
      </c>
      <c r="E9" s="23">
        <v>70</v>
      </c>
      <c r="F9" s="23">
        <v>10</v>
      </c>
      <c r="G9" s="23">
        <v>20</v>
      </c>
      <c r="H9" s="24">
        <v>0.7</v>
      </c>
      <c r="I9" s="24">
        <v>0.08</v>
      </c>
      <c r="J9" s="25">
        <v>0.22</v>
      </c>
    </row>
    <row r="10" spans="1:10" x14ac:dyDescent="0.35">
      <c r="A10" s="13" t="s">
        <v>69</v>
      </c>
      <c r="B10" s="23">
        <v>160</v>
      </c>
      <c r="C10" s="24">
        <v>0.23</v>
      </c>
      <c r="D10" s="23">
        <v>135</v>
      </c>
      <c r="E10" s="23">
        <v>95</v>
      </c>
      <c r="F10" s="23">
        <v>20</v>
      </c>
      <c r="G10" s="23">
        <v>20</v>
      </c>
      <c r="H10" s="24">
        <v>0.7</v>
      </c>
      <c r="I10" s="24">
        <v>0.14000000000000001</v>
      </c>
      <c r="J10" s="25">
        <v>0.16</v>
      </c>
    </row>
    <row r="11" spans="1:10" x14ac:dyDescent="0.35">
      <c r="A11" s="13" t="s">
        <v>70</v>
      </c>
      <c r="B11" s="23">
        <v>165</v>
      </c>
      <c r="C11" s="24">
        <v>0.24</v>
      </c>
      <c r="D11" s="23">
        <v>125</v>
      </c>
      <c r="E11" s="23">
        <v>80</v>
      </c>
      <c r="F11" s="23">
        <v>25</v>
      </c>
      <c r="G11" s="23">
        <v>20</v>
      </c>
      <c r="H11" s="24">
        <v>0.66</v>
      </c>
      <c r="I11" s="24">
        <v>0.19</v>
      </c>
      <c r="J11" s="25">
        <v>0.15</v>
      </c>
    </row>
    <row r="12" spans="1:10" x14ac:dyDescent="0.35">
      <c r="A12" s="26" t="s">
        <v>71</v>
      </c>
      <c r="B12" s="27">
        <v>685</v>
      </c>
      <c r="C12" s="28">
        <v>1</v>
      </c>
      <c r="D12" s="27">
        <v>430</v>
      </c>
      <c r="E12" s="27">
        <v>295</v>
      </c>
      <c r="F12" s="27">
        <v>55</v>
      </c>
      <c r="G12" s="27">
        <v>85</v>
      </c>
      <c r="H12" s="28">
        <v>0.68</v>
      </c>
      <c r="I12" s="28">
        <v>0.13</v>
      </c>
      <c r="J12" s="29">
        <v>0.19</v>
      </c>
    </row>
    <row r="13" spans="1:10" x14ac:dyDescent="0.35">
      <c r="A13" t="s">
        <v>14</v>
      </c>
      <c r="B13" s="3" t="s">
        <v>3</v>
      </c>
      <c r="C13" s="4"/>
      <c r="D13" s="3"/>
      <c r="E13" s="3"/>
      <c r="F13" s="3"/>
      <c r="G13" s="3"/>
      <c r="H13" s="4"/>
      <c r="I13" s="4"/>
      <c r="J13" s="4"/>
    </row>
    <row r="14" spans="1:10" x14ac:dyDescent="0.35">
      <c r="A14" t="s">
        <v>16</v>
      </c>
      <c r="B14" t="s">
        <v>17</v>
      </c>
    </row>
    <row r="15" spans="1:10" x14ac:dyDescent="0.35">
      <c r="A15" t="s">
        <v>18</v>
      </c>
      <c r="B15" t="s">
        <v>19</v>
      </c>
    </row>
    <row r="16" spans="1:10" x14ac:dyDescent="0.35">
      <c r="A16" t="s">
        <v>20</v>
      </c>
      <c r="B16" t="s">
        <v>21</v>
      </c>
    </row>
    <row r="17" spans="1:2" x14ac:dyDescent="0.35">
      <c r="A17" t="s">
        <v>22</v>
      </c>
      <c r="B17" t="s">
        <v>23</v>
      </c>
    </row>
    <row r="18" spans="1:2" x14ac:dyDescent="0.35">
      <c r="A18" t="s">
        <v>24</v>
      </c>
      <c r="B18" t="s">
        <v>25</v>
      </c>
    </row>
    <row r="19" spans="1:2" x14ac:dyDescent="0.35">
      <c r="A19" t="s">
        <v>26</v>
      </c>
      <c r="B19" t="s">
        <v>27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
  <sheetViews>
    <sheetView showGridLines="0" workbookViewId="0"/>
  </sheetViews>
  <sheetFormatPr defaultColWidth="11.07421875" defaultRowHeight="15.5" x14ac:dyDescent="0.35"/>
  <cols>
    <col min="1" max="1" width="18.3046875" customWidth="1"/>
    <col min="2" max="10" width="12.61328125" customWidth="1"/>
  </cols>
  <sheetData>
    <row r="1" spans="1:10" ht="19.5" x14ac:dyDescent="0.45">
      <c r="A1" s="1" t="s">
        <v>72</v>
      </c>
    </row>
    <row r="2" spans="1:10" x14ac:dyDescent="0.35">
      <c r="A2" t="s">
        <v>51</v>
      </c>
    </row>
    <row r="3" spans="1:10" x14ac:dyDescent="0.35">
      <c r="A3" t="s">
        <v>73</v>
      </c>
    </row>
    <row r="4" spans="1:10" x14ac:dyDescent="0.35">
      <c r="A4" s="2" t="s">
        <v>74</v>
      </c>
    </row>
    <row r="5" spans="1:10" ht="46.5" x14ac:dyDescent="0.35">
      <c r="A5" s="16" t="s">
        <v>54</v>
      </c>
      <c r="B5" s="17" t="s">
        <v>64</v>
      </c>
      <c r="C5" s="17" t="s">
        <v>75</v>
      </c>
      <c r="D5" s="17" t="s">
        <v>76</v>
      </c>
      <c r="E5" s="17" t="s">
        <v>77</v>
      </c>
      <c r="F5" s="17" t="s">
        <v>78</v>
      </c>
      <c r="G5" s="17" t="s">
        <v>79</v>
      </c>
      <c r="H5" s="17" t="s">
        <v>80</v>
      </c>
      <c r="I5" s="17" t="s">
        <v>81</v>
      </c>
      <c r="J5" s="18" t="s">
        <v>82</v>
      </c>
    </row>
    <row r="6" spans="1:10" x14ac:dyDescent="0.35">
      <c r="A6" s="19" t="s">
        <v>64</v>
      </c>
      <c r="B6" s="20">
        <v>685</v>
      </c>
      <c r="C6" s="20">
        <v>485</v>
      </c>
      <c r="D6" s="20">
        <v>60</v>
      </c>
      <c r="E6" s="20">
        <v>135</v>
      </c>
      <c r="F6" s="20">
        <v>5</v>
      </c>
      <c r="G6" s="21">
        <v>0.71</v>
      </c>
      <c r="H6" s="21">
        <v>0.09</v>
      </c>
      <c r="I6" s="21">
        <v>0.2</v>
      </c>
      <c r="J6" s="22">
        <v>0</v>
      </c>
    </row>
    <row r="7" spans="1:10" x14ac:dyDescent="0.35">
      <c r="A7" s="13" t="s">
        <v>65</v>
      </c>
      <c r="B7" s="23">
        <v>55</v>
      </c>
      <c r="C7" s="23">
        <v>45</v>
      </c>
      <c r="D7" s="23">
        <v>5</v>
      </c>
      <c r="E7" s="23">
        <v>5</v>
      </c>
      <c r="F7" s="23" t="s">
        <v>66</v>
      </c>
      <c r="G7" s="24">
        <v>0.82</v>
      </c>
      <c r="H7" s="30" t="s">
        <v>66</v>
      </c>
      <c r="I7" s="24">
        <v>0.09</v>
      </c>
      <c r="J7" s="30" t="s">
        <v>66</v>
      </c>
    </row>
    <row r="8" spans="1:10" x14ac:dyDescent="0.35">
      <c r="A8" s="13" t="s">
        <v>67</v>
      </c>
      <c r="B8" s="23">
        <v>145</v>
      </c>
      <c r="C8" s="23">
        <v>110</v>
      </c>
      <c r="D8" s="23">
        <v>15</v>
      </c>
      <c r="E8" s="23">
        <v>20</v>
      </c>
      <c r="F8" s="23">
        <v>0</v>
      </c>
      <c r="G8" s="24">
        <v>0.75</v>
      </c>
      <c r="H8" s="24">
        <v>0.1</v>
      </c>
      <c r="I8" s="24">
        <v>0.15</v>
      </c>
      <c r="J8" s="25">
        <v>0</v>
      </c>
    </row>
    <row r="9" spans="1:10" x14ac:dyDescent="0.35">
      <c r="A9" s="13" t="s">
        <v>68</v>
      </c>
      <c r="B9" s="23">
        <v>160</v>
      </c>
      <c r="C9" s="23">
        <v>115</v>
      </c>
      <c r="D9" s="23">
        <v>10</v>
      </c>
      <c r="E9" s="23">
        <v>35</v>
      </c>
      <c r="F9" s="23">
        <v>0</v>
      </c>
      <c r="G9" s="24">
        <v>0.73</v>
      </c>
      <c r="H9" s="24">
        <v>0.05</v>
      </c>
      <c r="I9" s="24">
        <v>0.22</v>
      </c>
      <c r="J9" s="25">
        <v>0</v>
      </c>
    </row>
    <row r="10" spans="1:10" x14ac:dyDescent="0.35">
      <c r="A10" s="13" t="s">
        <v>69</v>
      </c>
      <c r="B10" s="23">
        <v>160</v>
      </c>
      <c r="C10" s="23">
        <v>120</v>
      </c>
      <c r="D10" s="23">
        <v>5</v>
      </c>
      <c r="E10" s="23">
        <v>35</v>
      </c>
      <c r="F10" s="23">
        <v>0</v>
      </c>
      <c r="G10" s="24">
        <v>0.74</v>
      </c>
      <c r="H10" s="24">
        <v>0.04</v>
      </c>
      <c r="I10" s="24">
        <v>0.23</v>
      </c>
      <c r="J10" s="25">
        <v>0</v>
      </c>
    </row>
    <row r="11" spans="1:10" x14ac:dyDescent="0.35">
      <c r="A11" s="12" t="s">
        <v>70</v>
      </c>
      <c r="B11" s="31">
        <v>165</v>
      </c>
      <c r="C11" s="31">
        <v>95</v>
      </c>
      <c r="D11" s="31">
        <v>30</v>
      </c>
      <c r="E11" s="31">
        <v>35</v>
      </c>
      <c r="F11" s="31" t="s">
        <v>66</v>
      </c>
      <c r="G11" s="32">
        <v>0.57999999999999996</v>
      </c>
      <c r="H11" s="30" t="s">
        <v>66</v>
      </c>
      <c r="I11" s="32">
        <v>0.23</v>
      </c>
      <c r="J11" s="33" t="s">
        <v>66</v>
      </c>
    </row>
    <row r="12" spans="1:10" x14ac:dyDescent="0.35">
      <c r="A12" t="s">
        <v>14</v>
      </c>
      <c r="B12" s="3" t="s">
        <v>3</v>
      </c>
      <c r="C12" s="3"/>
      <c r="D12" s="3"/>
      <c r="E12" s="3"/>
      <c r="F12" s="3"/>
      <c r="G12" s="4"/>
      <c r="H12" s="4"/>
      <c r="I12" s="4"/>
      <c r="J12" s="4"/>
    </row>
    <row r="13" spans="1:10" x14ac:dyDescent="0.35">
      <c r="A13" t="s">
        <v>16</v>
      </c>
      <c r="B13" t="s">
        <v>17</v>
      </c>
    </row>
    <row r="14" spans="1:10" x14ac:dyDescent="0.35">
      <c r="A14" t="s">
        <v>18</v>
      </c>
      <c r="B14" t="s">
        <v>19</v>
      </c>
    </row>
    <row r="15" spans="1:10" x14ac:dyDescent="0.35">
      <c r="A15" t="s">
        <v>20</v>
      </c>
      <c r="B15" t="s">
        <v>21</v>
      </c>
    </row>
    <row r="16" spans="1:10" x14ac:dyDescent="0.35">
      <c r="A16" t="s">
        <v>22</v>
      </c>
      <c r="B16" t="s">
        <v>23</v>
      </c>
    </row>
    <row r="17" spans="1:2" x14ac:dyDescent="0.35">
      <c r="A17" t="s">
        <v>28</v>
      </c>
      <c r="B17" t="s">
        <v>29</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showGridLines="0" topLeftCell="D5" workbookViewId="0"/>
  </sheetViews>
  <sheetFormatPr defaultColWidth="11.07421875" defaultRowHeight="15.5" x14ac:dyDescent="0.35"/>
  <cols>
    <col min="1" max="10" width="14.69140625" customWidth="1"/>
  </cols>
  <sheetData>
    <row r="1" spans="1:10" ht="19.5" x14ac:dyDescent="0.45">
      <c r="A1" s="1" t="s">
        <v>83</v>
      </c>
    </row>
    <row r="2" spans="1:10" x14ac:dyDescent="0.35">
      <c r="A2" t="s">
        <v>51</v>
      </c>
    </row>
    <row r="3" spans="1:10" x14ac:dyDescent="0.35">
      <c r="A3" t="s">
        <v>84</v>
      </c>
    </row>
    <row r="4" spans="1:10" x14ac:dyDescent="0.35">
      <c r="A4" s="2" t="s">
        <v>85</v>
      </c>
    </row>
    <row r="5" spans="1:10" ht="62" x14ac:dyDescent="0.35">
      <c r="A5" s="16" t="s">
        <v>86</v>
      </c>
      <c r="B5" s="17" t="s">
        <v>55</v>
      </c>
      <c r="C5" s="17" t="s">
        <v>56</v>
      </c>
      <c r="D5" s="17" t="s">
        <v>57</v>
      </c>
      <c r="E5" s="17" t="s">
        <v>58</v>
      </c>
      <c r="F5" s="17" t="s">
        <v>59</v>
      </c>
      <c r="G5" s="17" t="s">
        <v>60</v>
      </c>
      <c r="H5" s="17" t="s">
        <v>61</v>
      </c>
      <c r="I5" s="17" t="s">
        <v>62</v>
      </c>
      <c r="J5" s="18" t="s">
        <v>63</v>
      </c>
    </row>
    <row r="6" spans="1:10" x14ac:dyDescent="0.35">
      <c r="A6" s="19" t="s">
        <v>64</v>
      </c>
      <c r="B6" s="20">
        <v>685</v>
      </c>
      <c r="C6" s="21">
        <v>1</v>
      </c>
      <c r="D6" s="20">
        <v>430</v>
      </c>
      <c r="E6" s="20">
        <v>295</v>
      </c>
      <c r="F6" s="20">
        <v>55</v>
      </c>
      <c r="G6" s="20">
        <v>85</v>
      </c>
      <c r="H6" s="21">
        <v>0.68</v>
      </c>
      <c r="I6" s="21">
        <v>0.13</v>
      </c>
      <c r="J6" s="22">
        <v>0.19</v>
      </c>
    </row>
    <row r="7" spans="1:10" x14ac:dyDescent="0.35">
      <c r="A7" s="13" t="s">
        <v>87</v>
      </c>
      <c r="B7" s="23">
        <v>20</v>
      </c>
      <c r="C7" s="24">
        <v>0.03</v>
      </c>
      <c r="D7" s="23">
        <v>15</v>
      </c>
      <c r="E7" s="23">
        <v>10</v>
      </c>
      <c r="F7" s="23" t="s">
        <v>66</v>
      </c>
      <c r="G7" s="23" t="s">
        <v>66</v>
      </c>
      <c r="H7" s="24">
        <v>0.8</v>
      </c>
      <c r="I7" s="23" t="s">
        <v>66</v>
      </c>
      <c r="J7" s="30" t="s">
        <v>66</v>
      </c>
    </row>
    <row r="8" spans="1:10" x14ac:dyDescent="0.35">
      <c r="A8" s="13" t="s">
        <v>88</v>
      </c>
      <c r="B8" s="23">
        <v>75</v>
      </c>
      <c r="C8" s="24">
        <v>0.11</v>
      </c>
      <c r="D8" s="23">
        <v>50</v>
      </c>
      <c r="E8" s="23">
        <v>35</v>
      </c>
      <c r="F8" s="23">
        <v>10</v>
      </c>
      <c r="G8" s="23">
        <v>10</v>
      </c>
      <c r="H8" s="24">
        <v>0.67</v>
      </c>
      <c r="I8" s="24">
        <v>0.17</v>
      </c>
      <c r="J8" s="25">
        <v>0.15</v>
      </c>
    </row>
    <row r="9" spans="1:10" x14ac:dyDescent="0.35">
      <c r="A9" s="13" t="s">
        <v>89</v>
      </c>
      <c r="B9" s="23">
        <v>60</v>
      </c>
      <c r="C9" s="24">
        <v>0.08</v>
      </c>
      <c r="D9" s="23">
        <v>35</v>
      </c>
      <c r="E9" s="23">
        <v>25</v>
      </c>
      <c r="F9" s="23">
        <v>5</v>
      </c>
      <c r="G9" s="23">
        <v>5</v>
      </c>
      <c r="H9" s="24">
        <v>0.69</v>
      </c>
      <c r="I9" s="24">
        <v>0.11</v>
      </c>
      <c r="J9" s="25">
        <v>0.2</v>
      </c>
    </row>
    <row r="10" spans="1:10" x14ac:dyDescent="0.35">
      <c r="A10" s="13" t="s">
        <v>90</v>
      </c>
      <c r="B10" s="23">
        <v>85</v>
      </c>
      <c r="C10" s="24">
        <v>0.12</v>
      </c>
      <c r="D10" s="23">
        <v>55</v>
      </c>
      <c r="E10" s="23">
        <v>35</v>
      </c>
      <c r="F10" s="23">
        <v>10</v>
      </c>
      <c r="G10" s="23">
        <v>10</v>
      </c>
      <c r="H10" s="24">
        <v>0.61</v>
      </c>
      <c r="I10" s="24">
        <v>0.18</v>
      </c>
      <c r="J10" s="25">
        <v>0.21</v>
      </c>
    </row>
    <row r="11" spans="1:10" x14ac:dyDescent="0.35">
      <c r="A11" s="13" t="s">
        <v>91</v>
      </c>
      <c r="B11" s="23">
        <v>85</v>
      </c>
      <c r="C11" s="24">
        <v>0.13</v>
      </c>
      <c r="D11" s="23">
        <v>60</v>
      </c>
      <c r="E11" s="23">
        <v>45</v>
      </c>
      <c r="F11" s="23">
        <v>5</v>
      </c>
      <c r="G11" s="23">
        <v>10</v>
      </c>
      <c r="H11" s="24">
        <v>0.72</v>
      </c>
      <c r="I11" s="24">
        <v>0.1</v>
      </c>
      <c r="J11" s="25">
        <v>0.18</v>
      </c>
    </row>
    <row r="12" spans="1:10" x14ac:dyDescent="0.35">
      <c r="A12" s="13" t="s">
        <v>92</v>
      </c>
      <c r="B12" s="23">
        <v>65</v>
      </c>
      <c r="C12" s="24">
        <v>0.1</v>
      </c>
      <c r="D12" s="23">
        <v>45</v>
      </c>
      <c r="E12" s="23">
        <v>30</v>
      </c>
      <c r="F12" s="23" t="s">
        <v>66</v>
      </c>
      <c r="G12" s="23">
        <v>15</v>
      </c>
      <c r="H12" s="24">
        <v>0.62</v>
      </c>
      <c r="I12" s="23" t="s">
        <v>66</v>
      </c>
      <c r="J12" s="23" t="s">
        <v>66</v>
      </c>
    </row>
    <row r="13" spans="1:10" x14ac:dyDescent="0.35">
      <c r="A13" s="13" t="s">
        <v>93</v>
      </c>
      <c r="B13" s="23">
        <v>40</v>
      </c>
      <c r="C13" s="24">
        <v>0.06</v>
      </c>
      <c r="D13" s="23">
        <v>25</v>
      </c>
      <c r="E13" s="23">
        <v>15</v>
      </c>
      <c r="F13" s="23">
        <v>5</v>
      </c>
      <c r="G13" s="23">
        <v>5</v>
      </c>
      <c r="H13" s="24">
        <v>0.68</v>
      </c>
      <c r="I13" s="24">
        <v>0.2</v>
      </c>
      <c r="J13" s="25">
        <v>0.12</v>
      </c>
    </row>
    <row r="14" spans="1:10" x14ac:dyDescent="0.35">
      <c r="A14" s="13" t="s">
        <v>94</v>
      </c>
      <c r="B14" s="23">
        <v>45</v>
      </c>
      <c r="C14" s="24">
        <v>7.0000000000000007E-2</v>
      </c>
      <c r="D14" s="23">
        <v>30</v>
      </c>
      <c r="E14" s="23">
        <v>20</v>
      </c>
      <c r="F14" s="23">
        <v>5</v>
      </c>
      <c r="G14" s="23">
        <v>5</v>
      </c>
      <c r="H14" s="24">
        <v>0.64</v>
      </c>
      <c r="I14" s="24">
        <v>0.18</v>
      </c>
      <c r="J14" s="25">
        <v>0.18</v>
      </c>
    </row>
    <row r="15" spans="1:10" x14ac:dyDescent="0.35">
      <c r="A15" s="13" t="s">
        <v>95</v>
      </c>
      <c r="B15" s="23">
        <v>60</v>
      </c>
      <c r="C15" s="24">
        <v>0.09</v>
      </c>
      <c r="D15" s="23">
        <v>30</v>
      </c>
      <c r="E15" s="23">
        <v>20</v>
      </c>
      <c r="F15" s="23">
        <v>5</v>
      </c>
      <c r="G15" s="23">
        <v>5</v>
      </c>
      <c r="H15" s="24">
        <v>0.69</v>
      </c>
      <c r="I15" s="24">
        <v>0.09</v>
      </c>
      <c r="J15" s="25">
        <v>0.22</v>
      </c>
    </row>
    <row r="16" spans="1:10" x14ac:dyDescent="0.35">
      <c r="A16" s="13" t="s">
        <v>96</v>
      </c>
      <c r="B16" s="23">
        <v>60</v>
      </c>
      <c r="C16" s="24">
        <v>0.09</v>
      </c>
      <c r="D16" s="23">
        <v>35</v>
      </c>
      <c r="E16" s="23">
        <v>25</v>
      </c>
      <c r="F16" s="23" t="s">
        <v>66</v>
      </c>
      <c r="G16" s="23">
        <v>5</v>
      </c>
      <c r="H16" s="24">
        <v>0.77</v>
      </c>
      <c r="I16" s="23" t="s">
        <v>66</v>
      </c>
      <c r="J16" s="23" t="s">
        <v>66</v>
      </c>
    </row>
    <row r="17" spans="1:10" x14ac:dyDescent="0.35">
      <c r="A17" s="12" t="s">
        <v>97</v>
      </c>
      <c r="B17" s="31">
        <v>85</v>
      </c>
      <c r="C17" s="32">
        <v>0.13</v>
      </c>
      <c r="D17" s="31">
        <v>45</v>
      </c>
      <c r="E17" s="31">
        <v>35</v>
      </c>
      <c r="F17" s="31">
        <v>5</v>
      </c>
      <c r="G17" s="31">
        <v>5</v>
      </c>
      <c r="H17" s="32">
        <v>0.72</v>
      </c>
      <c r="I17" s="32">
        <v>0.15</v>
      </c>
      <c r="J17" s="34">
        <v>0.13</v>
      </c>
    </row>
    <row r="18" spans="1:10" x14ac:dyDescent="0.35">
      <c r="A18" t="s">
        <v>14</v>
      </c>
      <c r="B18" s="3" t="s">
        <v>3</v>
      </c>
      <c r="C18" s="4"/>
      <c r="D18" s="3"/>
      <c r="E18" s="3"/>
      <c r="F18" s="3"/>
      <c r="G18" s="3"/>
      <c r="H18" s="4"/>
      <c r="I18" s="4"/>
      <c r="J18" s="4"/>
    </row>
    <row r="19" spans="1:10" x14ac:dyDescent="0.35">
      <c r="A19" t="s">
        <v>16</v>
      </c>
      <c r="B19" t="s">
        <v>17</v>
      </c>
    </row>
    <row r="20" spans="1:10" x14ac:dyDescent="0.35">
      <c r="A20" t="s">
        <v>18</v>
      </c>
      <c r="B20" t="s">
        <v>19</v>
      </c>
    </row>
    <row r="21" spans="1:10" x14ac:dyDescent="0.35">
      <c r="A21" t="s">
        <v>20</v>
      </c>
      <c r="B21" t="s">
        <v>21</v>
      </c>
    </row>
    <row r="22" spans="1:10" x14ac:dyDescent="0.35">
      <c r="A22" t="s">
        <v>26</v>
      </c>
      <c r="B22" t="s">
        <v>27</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
  <sheetViews>
    <sheetView showGridLines="0" workbookViewId="0"/>
  </sheetViews>
  <sheetFormatPr defaultColWidth="11.07421875" defaultRowHeight="15.5" x14ac:dyDescent="0.35"/>
  <cols>
    <col min="1" max="1" width="21.765625" customWidth="1"/>
    <col min="2" max="10" width="13.3046875" customWidth="1"/>
  </cols>
  <sheetData>
    <row r="1" spans="1:10" ht="19.5" x14ac:dyDescent="0.45">
      <c r="A1" s="1" t="s">
        <v>98</v>
      </c>
    </row>
    <row r="2" spans="1:10" x14ac:dyDescent="0.35">
      <c r="A2" t="s">
        <v>51</v>
      </c>
    </row>
    <row r="3" spans="1:10" x14ac:dyDescent="0.35">
      <c r="A3" t="s">
        <v>99</v>
      </c>
    </row>
    <row r="4" spans="1:10" x14ac:dyDescent="0.35">
      <c r="A4" s="2" t="s">
        <v>100</v>
      </c>
    </row>
    <row r="5" spans="1:10" ht="62" x14ac:dyDescent="0.35">
      <c r="A5" s="16" t="s">
        <v>101</v>
      </c>
      <c r="B5" s="17" t="s">
        <v>55</v>
      </c>
      <c r="C5" s="17" t="s">
        <v>56</v>
      </c>
      <c r="D5" s="17" t="s">
        <v>57</v>
      </c>
      <c r="E5" s="17" t="s">
        <v>58</v>
      </c>
      <c r="F5" s="17" t="s">
        <v>59</v>
      </c>
      <c r="G5" s="17" t="s">
        <v>60</v>
      </c>
      <c r="H5" s="17" t="s">
        <v>61</v>
      </c>
      <c r="I5" s="17" t="s">
        <v>62</v>
      </c>
      <c r="J5" s="18" t="s">
        <v>63</v>
      </c>
    </row>
    <row r="6" spans="1:10" x14ac:dyDescent="0.35">
      <c r="A6" s="19" t="s">
        <v>64</v>
      </c>
      <c r="B6" s="20">
        <v>685</v>
      </c>
      <c r="C6" s="21">
        <v>1</v>
      </c>
      <c r="D6" s="20">
        <v>430</v>
      </c>
      <c r="E6" s="20">
        <v>295</v>
      </c>
      <c r="F6" s="20">
        <v>55</v>
      </c>
      <c r="G6" s="20">
        <v>85</v>
      </c>
      <c r="H6" s="21">
        <v>0.68</v>
      </c>
      <c r="I6" s="21">
        <v>0.13</v>
      </c>
      <c r="J6" s="22">
        <v>0.19</v>
      </c>
    </row>
    <row r="7" spans="1:10" x14ac:dyDescent="0.35">
      <c r="A7" s="13" t="s">
        <v>102</v>
      </c>
      <c r="B7" s="23">
        <v>330</v>
      </c>
      <c r="C7" s="24">
        <v>0.48</v>
      </c>
      <c r="D7" s="23">
        <v>205</v>
      </c>
      <c r="E7" s="23">
        <v>155</v>
      </c>
      <c r="F7" s="23">
        <v>35</v>
      </c>
      <c r="G7" s="23">
        <v>15</v>
      </c>
      <c r="H7" s="24">
        <v>0.76</v>
      </c>
      <c r="I7" s="24">
        <v>0.17</v>
      </c>
      <c r="J7" s="25">
        <v>7.0000000000000007E-2</v>
      </c>
    </row>
    <row r="8" spans="1:10" x14ac:dyDescent="0.35">
      <c r="A8" s="13" t="s">
        <v>103</v>
      </c>
      <c r="B8" s="23">
        <v>45</v>
      </c>
      <c r="C8" s="24">
        <v>7.0000000000000007E-2</v>
      </c>
      <c r="D8" s="23">
        <v>25</v>
      </c>
      <c r="E8" s="23">
        <v>20</v>
      </c>
      <c r="F8" s="23">
        <v>5</v>
      </c>
      <c r="G8" s="23" t="s">
        <v>66</v>
      </c>
      <c r="H8" s="24">
        <v>0.75</v>
      </c>
      <c r="I8" s="30" t="s">
        <v>66</v>
      </c>
      <c r="J8" s="30" t="s">
        <v>66</v>
      </c>
    </row>
    <row r="9" spans="1:10" x14ac:dyDescent="0.35">
      <c r="A9" s="13" t="s">
        <v>104</v>
      </c>
      <c r="B9" s="23">
        <v>245</v>
      </c>
      <c r="C9" s="24">
        <v>0.36</v>
      </c>
      <c r="D9" s="23">
        <v>150</v>
      </c>
      <c r="E9" s="23">
        <v>120</v>
      </c>
      <c r="F9" s="23">
        <v>15</v>
      </c>
      <c r="G9" s="23">
        <v>15</v>
      </c>
      <c r="H9" s="24">
        <v>0.8</v>
      </c>
      <c r="I9" s="24">
        <v>0.09</v>
      </c>
      <c r="J9" s="25">
        <v>0.11</v>
      </c>
    </row>
    <row r="10" spans="1:10" x14ac:dyDescent="0.35">
      <c r="A10" s="12" t="s">
        <v>105</v>
      </c>
      <c r="B10" s="31">
        <v>65</v>
      </c>
      <c r="C10" s="32">
        <v>0.1</v>
      </c>
      <c r="D10" s="31">
        <v>55</v>
      </c>
      <c r="E10" s="31" t="s">
        <v>66</v>
      </c>
      <c r="F10" s="31" t="s">
        <v>66</v>
      </c>
      <c r="G10" s="31">
        <v>50</v>
      </c>
      <c r="H10" s="31" t="s">
        <v>66</v>
      </c>
      <c r="I10" s="31" t="s">
        <v>66</v>
      </c>
      <c r="J10" s="34">
        <v>0.94</v>
      </c>
    </row>
    <row r="11" spans="1:10" x14ac:dyDescent="0.35">
      <c r="A11" t="s">
        <v>14</v>
      </c>
      <c r="B11" s="3" t="s">
        <v>3</v>
      </c>
      <c r="C11" s="4"/>
      <c r="D11" s="3"/>
      <c r="E11" s="3"/>
      <c r="F11" s="3"/>
      <c r="G11" s="3"/>
      <c r="H11" s="4"/>
      <c r="I11" s="4"/>
      <c r="J11" s="4"/>
    </row>
    <row r="12" spans="1:10" x14ac:dyDescent="0.35">
      <c r="A12" t="s">
        <v>16</v>
      </c>
      <c r="B12" t="s">
        <v>17</v>
      </c>
    </row>
    <row r="13" spans="1:10" x14ac:dyDescent="0.35">
      <c r="A13" t="s">
        <v>18</v>
      </c>
      <c r="B13" t="s">
        <v>19</v>
      </c>
    </row>
    <row r="14" spans="1:10" x14ac:dyDescent="0.35">
      <c r="A14" t="s">
        <v>20</v>
      </c>
      <c r="B14" t="s">
        <v>21</v>
      </c>
    </row>
    <row r="15" spans="1:10" x14ac:dyDescent="0.35">
      <c r="A15" t="s">
        <v>30</v>
      </c>
      <c r="B15" t="s">
        <v>31</v>
      </c>
    </row>
    <row r="16" spans="1:10" x14ac:dyDescent="0.35">
      <c r="A16" t="s">
        <v>32</v>
      </c>
      <c r="B16" t="s">
        <v>33</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1"/>
  <sheetViews>
    <sheetView showGridLines="0" workbookViewId="0"/>
  </sheetViews>
  <sheetFormatPr defaultColWidth="11.07421875" defaultRowHeight="15.5" x14ac:dyDescent="0.35"/>
  <cols>
    <col min="1" max="1" width="28.84375" customWidth="1"/>
    <col min="2" max="3" width="13.53515625" customWidth="1"/>
    <col min="4" max="4" width="12.53515625" customWidth="1"/>
    <col min="5" max="5" width="12.765625" customWidth="1"/>
    <col min="6" max="13" width="13.53515625" customWidth="1"/>
  </cols>
  <sheetData>
    <row r="1" spans="1:13" ht="19.5" x14ac:dyDescent="0.45">
      <c r="A1" s="1" t="s">
        <v>106</v>
      </c>
    </row>
    <row r="2" spans="1:13" x14ac:dyDescent="0.35">
      <c r="A2" t="s">
        <v>51</v>
      </c>
    </row>
    <row r="3" spans="1:13" x14ac:dyDescent="0.35">
      <c r="A3" t="s">
        <v>107</v>
      </c>
    </row>
    <row r="4" spans="1:13" x14ac:dyDescent="0.35">
      <c r="A4" s="2" t="s">
        <v>8</v>
      </c>
    </row>
    <row r="5" spans="1:13" ht="77.5" x14ac:dyDescent="0.35">
      <c r="A5" s="16" t="s">
        <v>108</v>
      </c>
      <c r="B5" s="17" t="s">
        <v>57</v>
      </c>
      <c r="C5" s="17" t="s">
        <v>109</v>
      </c>
      <c r="D5" s="17" t="s">
        <v>110</v>
      </c>
      <c r="E5" s="17" t="s">
        <v>111</v>
      </c>
      <c r="F5" s="17" t="s">
        <v>112</v>
      </c>
      <c r="G5" s="17" t="s">
        <v>113</v>
      </c>
      <c r="H5" s="17" t="s">
        <v>114</v>
      </c>
      <c r="I5" s="17" t="s">
        <v>115</v>
      </c>
      <c r="J5" s="17" t="s">
        <v>116</v>
      </c>
      <c r="K5" s="17" t="s">
        <v>117</v>
      </c>
      <c r="L5" s="17" t="s">
        <v>118</v>
      </c>
      <c r="M5" s="18" t="s">
        <v>119</v>
      </c>
    </row>
    <row r="6" spans="1:13" x14ac:dyDescent="0.35">
      <c r="A6" s="19" t="s">
        <v>64</v>
      </c>
      <c r="B6" s="20">
        <v>430</v>
      </c>
      <c r="C6" s="20">
        <v>55</v>
      </c>
      <c r="D6" s="20">
        <v>75</v>
      </c>
      <c r="E6" s="20">
        <v>55</v>
      </c>
      <c r="F6" s="20">
        <v>45</v>
      </c>
      <c r="G6" s="20">
        <v>40</v>
      </c>
      <c r="H6" s="20">
        <v>30</v>
      </c>
      <c r="I6" s="20">
        <v>35</v>
      </c>
      <c r="J6" s="20">
        <v>20</v>
      </c>
      <c r="K6" s="20">
        <v>25</v>
      </c>
      <c r="L6" s="20">
        <v>55</v>
      </c>
      <c r="M6" s="35">
        <v>14</v>
      </c>
    </row>
    <row r="7" spans="1:13" x14ac:dyDescent="0.35">
      <c r="A7" s="13" t="s">
        <v>65</v>
      </c>
      <c r="B7" s="23">
        <v>20</v>
      </c>
      <c r="C7" s="23" t="s">
        <v>66</v>
      </c>
      <c r="D7" s="23">
        <v>15</v>
      </c>
      <c r="E7" s="23">
        <v>5</v>
      </c>
      <c r="F7" s="23">
        <v>0</v>
      </c>
      <c r="G7" s="23">
        <v>0</v>
      </c>
      <c r="H7" s="23">
        <v>0</v>
      </c>
      <c r="I7" s="23">
        <v>0</v>
      </c>
      <c r="J7" s="23">
        <v>0</v>
      </c>
      <c r="K7" s="23">
        <v>0</v>
      </c>
      <c r="L7" s="23">
        <v>0</v>
      </c>
      <c r="M7" s="30">
        <v>2.5</v>
      </c>
    </row>
    <row r="8" spans="1:13" x14ac:dyDescent="0.35">
      <c r="A8" s="13" t="s">
        <v>67</v>
      </c>
      <c r="B8" s="23">
        <v>50</v>
      </c>
      <c r="C8" s="23">
        <v>5</v>
      </c>
      <c r="D8" s="23">
        <v>15</v>
      </c>
      <c r="E8" s="23">
        <v>15</v>
      </c>
      <c r="F8" s="23">
        <v>10</v>
      </c>
      <c r="G8" s="23">
        <v>5</v>
      </c>
      <c r="H8" s="23" t="s">
        <v>66</v>
      </c>
      <c r="I8" s="23">
        <v>0</v>
      </c>
      <c r="J8" s="23">
        <v>0</v>
      </c>
      <c r="K8" s="23">
        <v>0</v>
      </c>
      <c r="L8" s="23">
        <v>0</v>
      </c>
      <c r="M8" s="30">
        <v>8</v>
      </c>
    </row>
    <row r="9" spans="1:13" x14ac:dyDescent="0.35">
      <c r="A9" s="13" t="s">
        <v>68</v>
      </c>
      <c r="B9" s="23">
        <v>100</v>
      </c>
      <c r="C9" s="23">
        <v>20</v>
      </c>
      <c r="D9" s="23">
        <v>15</v>
      </c>
      <c r="E9" s="23">
        <v>10</v>
      </c>
      <c r="F9" s="23">
        <v>15</v>
      </c>
      <c r="G9" s="23">
        <v>15</v>
      </c>
      <c r="H9" s="23">
        <v>5</v>
      </c>
      <c r="I9" s="23">
        <v>10</v>
      </c>
      <c r="J9" s="23">
        <v>5</v>
      </c>
      <c r="K9" s="23">
        <v>5</v>
      </c>
      <c r="L9" s="23" t="s">
        <v>66</v>
      </c>
      <c r="M9" s="30">
        <v>13</v>
      </c>
    </row>
    <row r="10" spans="1:13" x14ac:dyDescent="0.35">
      <c r="A10" s="13" t="s">
        <v>69</v>
      </c>
      <c r="B10" s="23">
        <v>135</v>
      </c>
      <c r="C10" s="23">
        <v>15</v>
      </c>
      <c r="D10" s="23">
        <v>20</v>
      </c>
      <c r="E10" s="23">
        <v>10</v>
      </c>
      <c r="F10" s="23">
        <v>15</v>
      </c>
      <c r="G10" s="23">
        <v>10</v>
      </c>
      <c r="H10" s="23">
        <v>15</v>
      </c>
      <c r="I10" s="23">
        <v>15</v>
      </c>
      <c r="J10" s="23">
        <v>10</v>
      </c>
      <c r="K10" s="23">
        <v>10</v>
      </c>
      <c r="L10" s="23">
        <v>25</v>
      </c>
      <c r="M10" s="30">
        <v>21</v>
      </c>
    </row>
    <row r="11" spans="1:13" x14ac:dyDescent="0.35">
      <c r="A11" s="13" t="s">
        <v>70</v>
      </c>
      <c r="B11" s="23">
        <v>125</v>
      </c>
      <c r="C11" s="23">
        <v>10</v>
      </c>
      <c r="D11" s="23">
        <v>15</v>
      </c>
      <c r="E11" s="23">
        <v>15</v>
      </c>
      <c r="F11" s="23">
        <v>5</v>
      </c>
      <c r="G11" s="23">
        <v>10</v>
      </c>
      <c r="H11" s="23">
        <v>10</v>
      </c>
      <c r="I11" s="23">
        <v>15</v>
      </c>
      <c r="J11" s="23">
        <v>10</v>
      </c>
      <c r="K11" s="23">
        <v>10</v>
      </c>
      <c r="L11" s="23">
        <v>25</v>
      </c>
      <c r="M11" s="30">
        <v>24</v>
      </c>
    </row>
    <row r="12" spans="1:13" ht="31" x14ac:dyDescent="0.35">
      <c r="A12" s="36" t="s">
        <v>120</v>
      </c>
      <c r="B12" s="37">
        <v>1</v>
      </c>
      <c r="C12" s="37">
        <v>0.13</v>
      </c>
      <c r="D12" s="37">
        <v>0.18</v>
      </c>
      <c r="E12" s="37">
        <v>0.12</v>
      </c>
      <c r="F12" s="37">
        <v>0.1</v>
      </c>
      <c r="G12" s="37">
        <v>0.09</v>
      </c>
      <c r="H12" s="37">
        <v>7.0000000000000007E-2</v>
      </c>
      <c r="I12" s="37">
        <v>0.09</v>
      </c>
      <c r="J12" s="37">
        <v>0.05</v>
      </c>
      <c r="K12" s="37">
        <v>0.05</v>
      </c>
      <c r="L12" s="37">
        <v>0.12</v>
      </c>
      <c r="M12" s="30" t="s">
        <v>140</v>
      </c>
    </row>
    <row r="13" spans="1:13" x14ac:dyDescent="0.35">
      <c r="A13" s="26" t="s">
        <v>71</v>
      </c>
      <c r="B13" s="27">
        <v>430</v>
      </c>
      <c r="C13" s="27">
        <v>55</v>
      </c>
      <c r="D13" s="27">
        <v>75</v>
      </c>
      <c r="E13" s="27">
        <v>55</v>
      </c>
      <c r="F13" s="27">
        <v>45</v>
      </c>
      <c r="G13" s="27">
        <v>40</v>
      </c>
      <c r="H13" s="27">
        <v>30</v>
      </c>
      <c r="I13" s="27">
        <v>35</v>
      </c>
      <c r="J13" s="27">
        <v>20</v>
      </c>
      <c r="K13" s="27">
        <v>25</v>
      </c>
      <c r="L13" s="27">
        <v>55</v>
      </c>
      <c r="M13" s="38">
        <v>14</v>
      </c>
    </row>
    <row r="14" spans="1:13" x14ac:dyDescent="0.35">
      <c r="A14" t="s">
        <v>14</v>
      </c>
      <c r="B14" s="3" t="s">
        <v>3</v>
      </c>
      <c r="C14" s="3"/>
      <c r="D14" s="3"/>
      <c r="E14" s="3"/>
      <c r="F14" s="3"/>
      <c r="G14" s="3"/>
      <c r="H14" s="3"/>
      <c r="I14" s="3"/>
      <c r="J14" s="3"/>
      <c r="K14" s="3"/>
      <c r="L14" s="3"/>
      <c r="M14" s="3"/>
    </row>
    <row r="15" spans="1:13" x14ac:dyDescent="0.35">
      <c r="A15" t="s">
        <v>16</v>
      </c>
      <c r="B15" t="s">
        <v>17</v>
      </c>
    </row>
    <row r="16" spans="1:13" x14ac:dyDescent="0.35">
      <c r="A16" t="s">
        <v>18</v>
      </c>
      <c r="B16" t="s">
        <v>19</v>
      </c>
    </row>
    <row r="17" spans="1:2" x14ac:dyDescent="0.35">
      <c r="A17" t="s">
        <v>22</v>
      </c>
      <c r="B17" t="s">
        <v>23</v>
      </c>
    </row>
    <row r="18" spans="1:2" x14ac:dyDescent="0.35">
      <c r="A18" t="s">
        <v>24</v>
      </c>
      <c r="B18" t="s">
        <v>25</v>
      </c>
    </row>
    <row r="19" spans="1:2" x14ac:dyDescent="0.35">
      <c r="A19" t="s">
        <v>34</v>
      </c>
      <c r="B19" t="s">
        <v>35</v>
      </c>
    </row>
    <row r="20" spans="1:2" x14ac:dyDescent="0.35">
      <c r="A20" t="s">
        <v>36</v>
      </c>
      <c r="B20" t="s">
        <v>37</v>
      </c>
    </row>
    <row r="21" spans="1:2" x14ac:dyDescent="0.35">
      <c r="A21" t="s">
        <v>38</v>
      </c>
      <c r="B21" t="s">
        <v>39</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showGridLines="0" workbookViewId="0">
      <selection activeCell="B17" sqref="B17"/>
    </sheetView>
  </sheetViews>
  <sheetFormatPr defaultColWidth="11.07421875" defaultRowHeight="15.5" x14ac:dyDescent="0.35"/>
  <cols>
    <col min="1" max="1" width="30.69140625" customWidth="1"/>
    <col min="2" max="3" width="14.69140625" customWidth="1"/>
  </cols>
  <sheetData>
    <row r="1" spans="1:3" ht="19.5" x14ac:dyDescent="0.45">
      <c r="A1" s="1" t="s">
        <v>121</v>
      </c>
    </row>
    <row r="2" spans="1:3" x14ac:dyDescent="0.35">
      <c r="A2" t="s">
        <v>51</v>
      </c>
    </row>
    <row r="3" spans="1:3" x14ac:dyDescent="0.35">
      <c r="A3" t="s">
        <v>122</v>
      </c>
    </row>
    <row r="4" spans="1:3" x14ac:dyDescent="0.35">
      <c r="A4" s="2" t="s">
        <v>123</v>
      </c>
    </row>
    <row r="5" spans="1:3" ht="46.5" x14ac:dyDescent="0.35">
      <c r="A5" s="16" t="s">
        <v>124</v>
      </c>
      <c r="B5" s="17" t="s">
        <v>125</v>
      </c>
      <c r="C5" s="18" t="s">
        <v>126</v>
      </c>
    </row>
    <row r="6" spans="1:3" x14ac:dyDescent="0.35">
      <c r="A6" s="19" t="s">
        <v>64</v>
      </c>
      <c r="B6" s="20">
        <v>1070</v>
      </c>
      <c r="C6" s="39">
        <v>291635</v>
      </c>
    </row>
    <row r="7" spans="1:3" x14ac:dyDescent="0.35">
      <c r="A7" s="13" t="s">
        <v>127</v>
      </c>
      <c r="B7" s="23">
        <v>60</v>
      </c>
      <c r="C7" s="40">
        <v>13985</v>
      </c>
    </row>
    <row r="8" spans="1:3" x14ac:dyDescent="0.35">
      <c r="A8" s="13" t="s">
        <v>68</v>
      </c>
      <c r="B8" s="23">
        <v>155</v>
      </c>
      <c r="C8" s="40">
        <v>40850</v>
      </c>
    </row>
    <row r="9" spans="1:3" x14ac:dyDescent="0.35">
      <c r="A9" s="13" t="s">
        <v>69</v>
      </c>
      <c r="B9" s="23">
        <v>405</v>
      </c>
      <c r="C9" s="40">
        <v>111540</v>
      </c>
    </row>
    <row r="10" spans="1:3" x14ac:dyDescent="0.35">
      <c r="A10" s="13" t="s">
        <v>70</v>
      </c>
      <c r="B10" s="23">
        <v>450</v>
      </c>
      <c r="C10" s="40">
        <v>125260</v>
      </c>
    </row>
    <row r="11" spans="1:3" x14ac:dyDescent="0.35">
      <c r="A11" s="26" t="s">
        <v>71</v>
      </c>
      <c r="B11" s="27">
        <v>1070</v>
      </c>
      <c r="C11" s="41">
        <v>291635</v>
      </c>
    </row>
    <row r="12" spans="1:3" x14ac:dyDescent="0.35">
      <c r="A12" t="s">
        <v>14</v>
      </c>
      <c r="B12" s="3" t="s">
        <v>3</v>
      </c>
      <c r="C12" s="5"/>
    </row>
    <row r="13" spans="1:3" x14ac:dyDescent="0.35">
      <c r="A13" t="s">
        <v>16</v>
      </c>
      <c r="B13" t="s">
        <v>17</v>
      </c>
    </row>
    <row r="14" spans="1:3" x14ac:dyDescent="0.35">
      <c r="A14" t="s">
        <v>18</v>
      </c>
      <c r="B14" t="s">
        <v>19</v>
      </c>
    </row>
    <row r="15" spans="1:3" x14ac:dyDescent="0.35">
      <c r="A15" t="s">
        <v>30</v>
      </c>
      <c r="B15" t="s">
        <v>31</v>
      </c>
    </row>
    <row r="16" spans="1:3" x14ac:dyDescent="0.35">
      <c r="A16" t="s">
        <v>40</v>
      </c>
      <c r="B16" t="s">
        <v>41</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3"/>
  <sheetViews>
    <sheetView showGridLines="0" workbookViewId="0"/>
  </sheetViews>
  <sheetFormatPr defaultColWidth="11.07421875" defaultRowHeight="15.5" x14ac:dyDescent="0.35"/>
  <cols>
    <col min="1" max="1" width="27.53515625" customWidth="1"/>
    <col min="2" max="3" width="13.15234375" customWidth="1"/>
  </cols>
  <sheetData>
    <row r="1" spans="1:3" ht="19.5" x14ac:dyDescent="0.45">
      <c r="A1" s="1" t="s">
        <v>128</v>
      </c>
    </row>
    <row r="2" spans="1:3" x14ac:dyDescent="0.35">
      <c r="A2" t="s">
        <v>51</v>
      </c>
    </row>
    <row r="3" spans="1:3" x14ac:dyDescent="0.35">
      <c r="A3" t="s">
        <v>129</v>
      </c>
    </row>
    <row r="4" spans="1:3" x14ac:dyDescent="0.35">
      <c r="A4" s="2" t="s">
        <v>130</v>
      </c>
    </row>
    <row r="5" spans="1:3" ht="46.5" x14ac:dyDescent="0.35">
      <c r="A5" s="16" t="s">
        <v>131</v>
      </c>
      <c r="B5" s="17" t="s">
        <v>125</v>
      </c>
      <c r="C5" s="18" t="s">
        <v>126</v>
      </c>
    </row>
    <row r="6" spans="1:3" x14ac:dyDescent="0.35">
      <c r="A6" s="19" t="s">
        <v>64</v>
      </c>
      <c r="B6" s="20">
        <v>1070</v>
      </c>
      <c r="C6" s="39">
        <v>291635</v>
      </c>
    </row>
    <row r="7" spans="1:3" x14ac:dyDescent="0.35">
      <c r="A7" s="13" t="s">
        <v>102</v>
      </c>
      <c r="B7" s="23">
        <v>585</v>
      </c>
      <c r="C7" s="40">
        <v>159245</v>
      </c>
    </row>
    <row r="8" spans="1:3" x14ac:dyDescent="0.35">
      <c r="A8" s="13" t="s">
        <v>103</v>
      </c>
      <c r="B8" s="23">
        <v>60</v>
      </c>
      <c r="C8" s="40">
        <v>15505</v>
      </c>
    </row>
    <row r="9" spans="1:3" x14ac:dyDescent="0.35">
      <c r="A9" s="13" t="s">
        <v>104</v>
      </c>
      <c r="B9" s="23">
        <v>420</v>
      </c>
      <c r="C9" s="40">
        <v>114355</v>
      </c>
    </row>
    <row r="10" spans="1:3" x14ac:dyDescent="0.35">
      <c r="A10" s="12" t="s">
        <v>105</v>
      </c>
      <c r="B10" s="31">
        <v>10</v>
      </c>
      <c r="C10" s="42">
        <v>2535</v>
      </c>
    </row>
    <row r="11" spans="1:3" x14ac:dyDescent="0.35">
      <c r="A11" t="s">
        <v>14</v>
      </c>
      <c r="B11" s="3" t="s">
        <v>3</v>
      </c>
      <c r="C11" s="5"/>
    </row>
    <row r="12" spans="1:3" x14ac:dyDescent="0.35">
      <c r="A12" t="s">
        <v>16</v>
      </c>
      <c r="B12" t="s">
        <v>17</v>
      </c>
    </row>
    <row r="13" spans="1:3" x14ac:dyDescent="0.35">
      <c r="A13" t="s">
        <v>18</v>
      </c>
      <c r="B13" t="s">
        <v>19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showGridLines="0" workbookViewId="0"/>
  </sheetViews>
  <sheetFormatPr defaultColWidth="11.07421875" defaultRowHeight="15.5" x14ac:dyDescent="0.35"/>
  <cols>
    <col min="1" max="1" width="22.921875" customWidth="1"/>
    <col min="2" max="6" width="13.3046875" customWidth="1"/>
  </cols>
  <sheetData>
    <row r="1" spans="1:6" ht="19.5" x14ac:dyDescent="0.45">
      <c r="A1" s="1" t="s">
        <v>132</v>
      </c>
    </row>
    <row r="2" spans="1:6" x14ac:dyDescent="0.35">
      <c r="A2" t="s">
        <v>51</v>
      </c>
    </row>
    <row r="3" spans="1:6" x14ac:dyDescent="0.35">
      <c r="A3" t="s">
        <v>133</v>
      </c>
    </row>
    <row r="4" spans="1:6" x14ac:dyDescent="0.35">
      <c r="A4" s="2" t="s">
        <v>134</v>
      </c>
    </row>
    <row r="5" spans="1:6" ht="62" x14ac:dyDescent="0.35">
      <c r="A5" s="16" t="s">
        <v>54</v>
      </c>
      <c r="B5" s="17" t="s">
        <v>135</v>
      </c>
      <c r="C5" s="17" t="s">
        <v>136</v>
      </c>
      <c r="D5" s="17" t="s">
        <v>137</v>
      </c>
      <c r="E5" s="17" t="s">
        <v>138</v>
      </c>
      <c r="F5" s="18" t="s">
        <v>139</v>
      </c>
    </row>
    <row r="6" spans="1:6" x14ac:dyDescent="0.35">
      <c r="A6" s="13" t="s">
        <v>65</v>
      </c>
      <c r="B6" s="23">
        <v>15</v>
      </c>
      <c r="C6" s="23">
        <v>15</v>
      </c>
      <c r="D6" s="23" t="s">
        <v>66</v>
      </c>
      <c r="E6" s="24" t="s">
        <v>66</v>
      </c>
      <c r="F6" s="30" t="s">
        <v>66</v>
      </c>
    </row>
    <row r="7" spans="1:6" x14ac:dyDescent="0.35">
      <c r="A7" s="13" t="s">
        <v>67</v>
      </c>
      <c r="B7" s="23">
        <v>50</v>
      </c>
      <c r="C7" s="23">
        <v>45</v>
      </c>
      <c r="D7" s="23">
        <v>5</v>
      </c>
      <c r="E7" s="24">
        <v>0.91666666666666596</v>
      </c>
      <c r="F7" s="25">
        <v>8.3333333333333301E-2</v>
      </c>
    </row>
    <row r="8" spans="1:6" x14ac:dyDescent="0.35">
      <c r="A8" s="13" t="s">
        <v>68</v>
      </c>
      <c r="B8" s="23">
        <v>115</v>
      </c>
      <c r="C8" s="23">
        <v>105</v>
      </c>
      <c r="D8" s="23">
        <v>15</v>
      </c>
      <c r="E8" s="24">
        <v>0.88793103448275801</v>
      </c>
      <c r="F8" s="25">
        <v>0.11206896551724101</v>
      </c>
    </row>
    <row r="9" spans="1:6" x14ac:dyDescent="0.35">
      <c r="A9" s="13" t="s">
        <v>69</v>
      </c>
      <c r="B9" s="23">
        <v>210</v>
      </c>
      <c r="C9" s="23">
        <v>185</v>
      </c>
      <c r="D9" s="23">
        <v>25</v>
      </c>
      <c r="E9" s="24">
        <v>0.87619047619047596</v>
      </c>
      <c r="F9" s="25">
        <v>0.12380952380952299</v>
      </c>
    </row>
    <row r="10" spans="1:6" x14ac:dyDescent="0.35">
      <c r="A10" s="12" t="s">
        <v>70</v>
      </c>
      <c r="B10" s="31">
        <v>310</v>
      </c>
      <c r="C10" s="31">
        <v>270</v>
      </c>
      <c r="D10" s="31">
        <v>40</v>
      </c>
      <c r="E10" s="32">
        <v>0.87419354838709595</v>
      </c>
      <c r="F10" s="34">
        <v>0.12580645161290299</v>
      </c>
    </row>
    <row r="11" spans="1:6" x14ac:dyDescent="0.35">
      <c r="A11" t="s">
        <v>14</v>
      </c>
      <c r="B11" s="3" t="s">
        <v>3</v>
      </c>
      <c r="C11" s="3"/>
      <c r="D11" s="3"/>
      <c r="E11" s="4"/>
      <c r="F11" s="4"/>
    </row>
    <row r="12" spans="1:6" x14ac:dyDescent="0.35">
      <c r="A12" t="s">
        <v>16</v>
      </c>
      <c r="B12" t="s">
        <v>17</v>
      </c>
    </row>
    <row r="13" spans="1:6" x14ac:dyDescent="0.35">
      <c r="A13" t="s">
        <v>18</v>
      </c>
      <c r="B13" t="s">
        <v>19</v>
      </c>
    </row>
    <row r="14" spans="1:6" x14ac:dyDescent="0.35">
      <c r="A14" t="s">
        <v>42</v>
      </c>
      <c r="B14" t="s">
        <v>43</v>
      </c>
    </row>
    <row r="15" spans="1:6" x14ac:dyDescent="0.35">
      <c r="A15" t="s">
        <v>44</v>
      </c>
      <c r="B15" t="s">
        <v>45</v>
      </c>
    </row>
    <row r="16" spans="1:6" x14ac:dyDescent="0.35">
      <c r="A16" t="s">
        <v>46</v>
      </c>
      <c r="B16" t="s">
        <v>47</v>
      </c>
    </row>
    <row r="17" spans="1:2" x14ac:dyDescent="0.35">
      <c r="A17" t="s">
        <v>48</v>
      </c>
      <c r="B17" t="s">
        <v>49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Table 1 Applications</vt:lpstr>
      <vt:lpstr>Table 2 Applications by channel</vt:lpstr>
      <vt:lpstr>Table 3 Applications by age</vt:lpstr>
      <vt:lpstr>Table 4 Applications by LA</vt:lpstr>
      <vt:lpstr>Table 5 Application processing</vt:lpstr>
      <vt:lpstr>Table 6 Payments</vt:lpstr>
      <vt:lpstr>Table 7 Payments by LA</vt:lpstr>
      <vt:lpstr>Table 8 Caseload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U449901</dc:creator>
  <cp:lastModifiedBy>Dan Craig</cp:lastModifiedBy>
  <dcterms:created xsi:type="dcterms:W3CDTF">2024-05-02T11:15:43Z</dcterms:created>
  <dcterms:modified xsi:type="dcterms:W3CDTF">2024-05-14T08:59:18Z</dcterms:modified>
</cp:coreProperties>
</file>