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0177a\datashare\Social_Security_Scotland\Statistics\Carer_support_payment\csp_official_statistics_202505\Working documents\"/>
    </mc:Choice>
  </mc:AlternateContent>
  <xr:revisionPtr revIDLastSave="0" documentId="13_ncr:1_{ABF40FC7-8D80-45DB-901E-ECB31F59C4AE}" xr6:coauthVersionLast="47" xr6:coauthVersionMax="47" xr10:uidLastSave="{00000000-0000-0000-0000-000000000000}"/>
  <bookViews>
    <workbookView xWindow="28680" yWindow="-120" windowWidth="29040" windowHeight="15840" xr2:uid="{00000000-000D-0000-FFFF-FFFF00000000}"/>
  </bookViews>
  <sheets>
    <sheet name="Contents" sheetId="1" r:id="rId1"/>
    <sheet name="Notes" sheetId="2" r:id="rId2"/>
    <sheet name="Table 1 Applications" sheetId="3" r:id="rId3"/>
    <sheet name="Table 2 Applications by channel" sheetId="4" r:id="rId4"/>
    <sheet name="Table 3 Applications by age" sheetId="5" r:id="rId5"/>
    <sheet name="Table 4 Applications by LA" sheetId="6" r:id="rId6"/>
    <sheet name="Table 5 Application processing" sheetId="7" r:id="rId7"/>
    <sheet name="Table 6 Payments" sheetId="8" r:id="rId8"/>
    <sheet name="Table 7 Payments by LA" sheetId="9" r:id="rId9"/>
    <sheet name="Table 8 Individual clients paid" sheetId="10" r:id="rId10"/>
    <sheet name="Table 9 Caseload" sheetId="11" r:id="rId11"/>
    <sheet name="Table 10 Caseload by LA" sheetId="12" r:id="rId12"/>
    <sheet name="Table 11 Caseload by age" sheetId="13" r:id="rId13"/>
    <sheet name="Table 12 Re-determination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alcChain>
</file>

<file path=xl/sharedStrings.xml><?xml version="1.0" encoding="utf-8"?>
<sst xmlns="http://schemas.openxmlformats.org/spreadsheetml/2006/main" count="934" uniqueCount="236">
  <si>
    <t>Carer Support Payment as at 31 March 2025</t>
  </si>
  <si>
    <t>Table of Contents</t>
  </si>
  <si>
    <t>Table Number</t>
  </si>
  <si>
    <t>Description</t>
  </si>
  <si>
    <t>Applications by month and financial year</t>
  </si>
  <si>
    <t>Applications by channel and month</t>
  </si>
  <si>
    <t>Applications by age, all time</t>
  </si>
  <si>
    <t>Applications by processing time</t>
  </si>
  <si>
    <t>Payments by month and financial year</t>
  </si>
  <si>
    <t>Individual clients paid by month</t>
  </si>
  <si>
    <t>Caseload by month</t>
  </si>
  <si>
    <t>Caseload at 31 March 2025 by age</t>
  </si>
  <si>
    <t>Re-determinations by month</t>
  </si>
  <si>
    <t>List of notes</t>
  </si>
  <si>
    <t>This worksheet displays 1 table</t>
  </si>
  <si>
    <t>The notes within this table are referred to in other worksheets of this workbook.</t>
  </si>
  <si>
    <t>Note number</t>
  </si>
  <si>
    <t>Note text</t>
  </si>
  <si>
    <t>[note 1]</t>
  </si>
  <si>
    <t>Figures are rounded for disclosure control and may not sum due to rounding.</t>
  </si>
  <si>
    <t>[note 2]</t>
  </si>
  <si>
    <t>From 20 November 2023, Carer Support Payment opened for new applications in the pilot areas of Dundee City, Na h-Eileanan Siar and Perth and Kinross. On 24 June 2024, Carer Support Payment launched in the three further pilot local authority areas of Angus, North Lanarkshire and South Lanarkshire. Carer Support Payment was rolled out to seven additional areas from August, and was made available nationally from 4 November 2024.</t>
  </si>
  <si>
    <t>[note 3]</t>
  </si>
  <si>
    <t>Carer Support Payment was launched on the 20 November 2023 so figures for November 2023 are from 20 to 30 November only.</t>
  </si>
  <si>
    <t>[note 4]</t>
  </si>
  <si>
    <t>Financial Year 2023 - 2024 includes the months from November 2023 to March 2024. Financial Year 2024 - 2025 includes the months from April 2024 to March 2025.</t>
  </si>
  <si>
    <t>[note 5]</t>
  </si>
  <si>
    <t>Applications are processed once a decision has been made to authorise or deny, or once an application is withdrawn by the applicant. Processed applications data is presented by the month of decision rather than month the application was received.</t>
  </si>
  <si>
    <t>[note 6]</t>
  </si>
  <si>
    <t>Where application channel is neither online, paper nor phone, application channel has been classed as ‘other channels’.</t>
  </si>
  <si>
    <t>[note 7]</t>
  </si>
  <si>
    <t>Other includes applications where postcodes did not match to local authority data. Reasons for this may include a) an error in the postcode b) postcode is for a property within a new development and therefore does not link to Local Authority data yet.</t>
  </si>
  <si>
    <t>[note 8]</t>
  </si>
  <si>
    <t>Applications are processed once a decision has been made to authorise or deny, or once an application is withdrawn by the applicant.</t>
  </si>
  <si>
    <t>[note 9]</t>
  </si>
  <si>
    <t>Processing time is calculated in working days, and public holidays are excluded, even if applications were processed by staff working overtime on these days. Processing time is only calculated for applications that were decided by 31 March 2025.</t>
  </si>
  <si>
    <t>[note 10]</t>
  </si>
  <si>
    <t>Data is presented by the month of decision rather than month the application was received.</t>
  </si>
  <si>
    <t>[note 11]</t>
  </si>
  <si>
    <t>The median is the middle value of an ordered dataset, or the point at which half of the values are higher and half of the values are lower. Measure is in working days.</t>
  </si>
  <si>
    <t>[note 12]</t>
  </si>
  <si>
    <t>Payments are issued once applications are processed and a decision is made to authorise the application. Data is presented by the date a payment is issued rather than date the application was received or the date of decision.</t>
  </si>
  <si>
    <t>[note 13]</t>
  </si>
  <si>
    <t>The caseload measure counts an individual only once.</t>
  </si>
  <si>
    <t>[note 14]</t>
  </si>
  <si>
    <t>The caseload presented in the Carer Support Payment caseload table is based on a true point-in-time on the last day of each month to calculate the caseload of that month.</t>
  </si>
  <si>
    <t>[note 15]</t>
  </si>
  <si>
    <t>Underlying entitlement or In payment for the caseload calculation is based on the status of an individual as on the last day of each month.</t>
  </si>
  <si>
    <t>[note 16]</t>
  </si>
  <si>
    <t>This is a derived statistic calculated based on identifying all cases who are in receipt of, or have been approved for, a payment in the caseload period, even if they have not been paid yet.</t>
  </si>
  <si>
    <t>[note 17]</t>
  </si>
  <si>
    <t>Number of re-determinations received includes only those that have been requested by 31 March 2025.</t>
  </si>
  <si>
    <t>[note 18]</t>
  </si>
  <si>
    <t>Number of re-determinations completed includes only those with a re-determination decision date by 31 March 2025.</t>
  </si>
  <si>
    <t>[note 19]</t>
  </si>
  <si>
    <t>Applications by month and financial year [note 1] [note 2] [note 3] [note 4] [note 5]</t>
  </si>
  <si>
    <t>This worksheet contains 1 table.</t>
  </si>
  <si>
    <t>Banded rows are used in this table. To remove them, highlight the table, go to the Design tab and uncheck the banded rows box.</t>
  </si>
  <si>
    <t>Notes are located below the table beginning in cell A27 and in the notes sheet of this document.</t>
  </si>
  <si>
    <t>[c] indicates that a figure has been suppressed for disclosure control purposes.</t>
  </si>
  <si>
    <t>Month</t>
  </si>
  <si>
    <t>Total applications received</t>
  </si>
  <si>
    <t>Percentage of total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</si>
  <si>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</si>
  <si>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</si>
  <si>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</si>
  <si>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</si>
  <si>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</si>
  <si>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</si>
  <si>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</si>
  <si>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</si>
  <si>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</si>
  <si>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</si>
  <si>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</si>
  <si>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</si>
  <si>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</si>
  <si>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</si>
  <si>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</si>
  <si>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</si>
  <si>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</si>
  <si>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</si>
  <si>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</si>
  <si>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</si>
  <si>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</si>
  <si>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</si>
  <si>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</si>
  <si>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</si>
  <si>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</si>
  <si>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Financial year 2023-2024</t>
  </si>
  <si>
    <t>Financial year 2024-2025</t>
  </si>
  <si>
    <t>[c]</t>
  </si>
  <si>
    <t>Applications by channel and month [note 1] [note 2] [note 3] [note 4] [note 6]</t>
  </si>
  <si>
    <t>Paper applications</t>
  </si>
  <si>
    <t>Online applications</t>
  </si>
  <si>
    <t>Phone applications</t>
  </si>
  <si>
    <t>Other channels</t>
  </si>
  <si>
    <t>Percentage of online applications</t>
  </si>
  <si>
    <t>Percentage of paper applications</t>
  </si>
  <si>
    <t>Percentage of phone applications</t>
  </si>
  <si>
    <t>Percentage of other channels</t>
  </si>
  <si>
    <t>Applications by age, all time [note 1] [note 2] [note 5]</t>
  </si>
  <si>
    <t>Notes are located below the table beginning in cell A19 and in the notes sheet of this document.</t>
  </si>
  <si>
    <t>Applicant age group</t>
  </si>
  <si>
    <t>Under 18</t>
  </si>
  <si>
    <t>18-24</t>
  </si>
  <si>
    <t>25-29</t>
  </si>
  <si>
    <t>30-34</t>
  </si>
  <si>
    <t>35-39</t>
  </si>
  <si>
    <t>40-44</t>
  </si>
  <si>
    <t>45-49</t>
  </si>
  <si>
    <t>50-54</t>
  </si>
  <si>
    <t>55-59</t>
  </si>
  <si>
    <t>60-64</t>
  </si>
  <si>
    <t>65 and over</t>
  </si>
  <si>
    <t>Notes are located below the table beginning in cell A41 and in the notes sheet of this document.</t>
  </si>
  <si>
    <t>Local Authority area</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</si>
  <si>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</si>
  <si>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</si>
  <si>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</si>
  <si>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</si>
  <si>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</si>
  <si>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</si>
  <si>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</si>
  <si>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</si>
  <si>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</si>
  <si>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</si>
  <si>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</si>
  <si>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</si>
  <si>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</si>
  <si>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</si>
  <si>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</si>
  <si>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</si>
  <si>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</si>
  <si>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</si>
  <si>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</si>
  <si>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</si>
  <si>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</si>
  <si>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</si>
  <si>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</si>
  <si>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</si>
  <si>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</si>
  <si>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</si>
  <si>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</si>
  <si>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</si>
  <si>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</si>
  <si>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</si>
  <si>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</si>
  <si>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</si>
  <si>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t>
  </si>
  <si>
    <t>Applications by processing time [note 1] [note 3] [note 4] [note 9] [note 10] [note 11]</t>
  </si>
  <si>
    <t>Notes are located below the table beginning in cell A28 and in the notes sheet of this document.</t>
  </si>
  <si>
    <t>Processing time by month</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</si>
  <si>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</si>
  <si>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</si>
  <si>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</si>
  <si>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</si>
  <si>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</si>
  <si>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</si>
  <si>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</si>
  <si>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</si>
  <si>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</si>
  <si>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</si>
  <si>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Median average processing time in working days</t>
  </si>
  <si>
    <t>Percentage of total applications processed</t>
  </si>
  <si>
    <t>n/a</t>
  </si>
  <si>
    <t>Payments by month and financial year [note 1] [note 4] [note 7] [note 12]</t>
  </si>
  <si>
    <t>Notes are located below the table beginning in cell A64 and in the notes sheet of this document.</t>
  </si>
  <si>
    <t>Type of client</t>
  </si>
  <si>
    <t>Payment month</t>
  </si>
  <si>
    <t>Total payments issued</t>
  </si>
  <si>
    <t>Total value of payments issued</t>
  </si>
  <si>
    <t>All</t>
  </si>
  <si>
    <t>November/December 2023</t>
  </si>
  <si>
    <t>New application</t>
  </si>
  <si>
    <t>Case transfer</t>
  </si>
  <si>
    <t>Total number of payments</t>
  </si>
  <si>
    <t>Total value of payments</t>
  </si>
  <si>
    <t>Percentage of total payments</t>
  </si>
  <si>
    <t>Number of payments made in Financial Year 2023-24</t>
  </si>
  <si>
    <t>Value of payments made in Financial Year 2023-24</t>
  </si>
  <si>
    <t>Number of payments made in Financial Year 2024-25</t>
  </si>
  <si>
    <t>Value of payments made in Financial Year 2024-25</t>
  </si>
  <si>
    <t>Individual clients paid by month [note 1] [note 4]</t>
  </si>
  <si>
    <t>Notes are located below the table beginning in cell A26 and in the notes sheet of this document.</t>
  </si>
  <si>
    <t>Month of Payment</t>
  </si>
  <si>
    <t>Number of individuals clients paid</t>
  </si>
  <si>
    <t>All time</t>
  </si>
  <si>
    <t>Caseload by month [note 1] [note 13] [note 14] [note 15] [note 16]</t>
  </si>
  <si>
    <t>Notes are located below the table beginning in cell A58 and in the notes sheet of this document.</t>
  </si>
  <si>
    <t>Total Caseload</t>
  </si>
  <si>
    <t>In Payment</t>
  </si>
  <si>
    <t>Underlying entitlement</t>
  </si>
  <si>
    <t>Percentage of Caseload In Payment</t>
  </si>
  <si>
    <t>Percentage of Caseload Underlying Entitlement</t>
  </si>
  <si>
    <t>Percentage of caseload</t>
  </si>
  <si>
    <t>Caseload at 31 March 2025 by age [note 1] [note 13] [note 14] [note 16]</t>
  </si>
  <si>
    <t>Notes are located below the table beginning in cell A20 and in the notes sheet of this document.</t>
  </si>
  <si>
    <t>Client age group</t>
  </si>
  <si>
    <t>Unknown</t>
  </si>
  <si>
    <t>Notes are located below the table beginning in cell A25 and in the notes sheet of this document.</t>
  </si>
  <si>
    <t>Re-determinations completed</t>
  </si>
  <si>
    <t>Completed re-determinations which are disallowed</t>
  </si>
  <si>
    <t>Percentage of re-determinations closed within 56 days</t>
  </si>
  <si>
    <t>Re-determinations received</t>
  </si>
  <si>
    <t>Completed re-determinations which are allowed</t>
  </si>
  <si>
    <t>Re-determination decision not made</t>
  </si>
  <si>
    <t>Percentage of completed re-determinations which are disallowed</t>
  </si>
  <si>
    <t>Percentage of completed re-determinations which are allowed</t>
  </si>
  <si>
    <t>Percentage of completed re-determinations where re-determination decision not made</t>
  </si>
  <si>
    <t>Median average number of days to respond</t>
  </si>
  <si>
    <t>Re-determinations closed within 56 days</t>
  </si>
  <si>
    <t>Re-determinations completed is the total of re-determinations which were Allowed, Disallowed, Withdrawn, Invalid, or Exceeded Deadline. For details on each of these categories, see the notes below.</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</si>
  <si>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</si>
  <si>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Completed re-determinations which are allowed are those where decision was in favour of the client. For example, the award value or award level was increased from that of the original application decision, or changed from not awarded to awarded.</t>
  </si>
  <si>
    <t>Re-determination decision not made includes those which were Invalid or exceeded the deadline and the Client opted to cease the re-determination process and move to appeal, summed due to small numbers. For details on each of these categories, see the notes below.</t>
  </si>
  <si>
    <t>Completed re-determinations which are invalid are those where the re-determination request is not received in a valid form or received within timescales set by regulations.</t>
  </si>
  <si>
    <t>Completed re-determinations which are exceeded deadline.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t>
  </si>
  <si>
    <t>Median average number of days to respond is the median time to make a decision on a re-determination. This only includes those with a decision made, that is Allowed or Disallowed. Invalid and exceeded deadlines re-determinations are excluded. The median is the middle value of an ordered dataset, or the point at which half of the values are higher and half of the values are lower.</t>
  </si>
  <si>
    <t>Percentage of re-determinations closed within original timeline is the number of re-determinations closed within legislated timelines as a percentage of re-determinations with a decision made, that is Allowed or Disallowed only. Invalid, and exceeded deadlines re-determinations are excluded.</t>
  </si>
  <si>
    <t>Percentage of re-determinations closed within original timeline. Legislated timelines for re-determinations differ between benefits. For disability benefits and Carer Support Payment, the timeline is 56 calendar days.</t>
  </si>
  <si>
    <t>[note 20]</t>
  </si>
  <si>
    <t>[note 21]</t>
  </si>
  <si>
    <t>[note 22]</t>
  </si>
  <si>
    <t>[note 23]</t>
  </si>
  <si>
    <t>[note 24]</t>
  </si>
  <si>
    <t>[note 25]</t>
  </si>
  <si>
    <t>[note 26]</t>
  </si>
  <si>
    <t>[note 27]</t>
  </si>
  <si>
    <t>Applications by local authority area, all time [note 1] [note 2] [note 7] [note 8]</t>
  </si>
  <si>
    <t>Payments by local authority area, all time [note 1] [note 7]</t>
  </si>
  <si>
    <t>Local authority area</t>
  </si>
  <si>
    <t>Caseload at 31 March 2025 by local authority area [note 1] [note 7] [note 13] [note 14] [note 16]</t>
  </si>
  <si>
    <t>Applications by local authority area, all time</t>
  </si>
  <si>
    <t>Payments by local authority area, all time</t>
  </si>
  <si>
    <t>Caseload at 31 March 2025 by local authority area</t>
  </si>
  <si>
    <t>Re-determinations by month [note 1] [note 3] [note 4] [note 17] [note 18] [note 19] [note 20] [note21] [note 22] [note 23] [note 24] [note 25] [note 26] [note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</si>
</sst>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 x14ac:knownFonts="1">
    <font>
      <sz val="12"/>
      <color rgb="FF000000"/>
      <name val="Roboto"/>
    </font>
    <font>
      <b/>
      <sz val="15"/>
      <color rgb="FF000000"/>
      <name val="Roboto"/>
    </font>
    <font>
      <u/>
      <sz val="12"/>
      <color rgb="FF0000FF"/>
      <name val="Roboto"/>
    </font>
    <font>
      <b/>
      <sz val="12"/>
      <color rgb="FF000000"/>
      <name val="Roboto"/>
    </font>
    <font>
      <sz val="12"/>
      <color rgb="FF000000"/>
      <name val="Roboto"/>
    </font>
    <font>
      <sz val="8"/>
      <name val="Roboto"/>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9" fontId="4" fillId="0" borderId="0" applyFont="0" applyFill="0" applyBorder="0" applyAlignment="0" applyProtection="0"/>
  </cellStyleXfs>
  <cellXfs count="18">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right" wrapText="1"/>
    </xf>
    <xf numFmtId="164" fontId="0" fillId="0" borderId="0" xfId="0" applyNumberFormat="1" applyAlignment="1">
      <alignment horizontal="right"/>
    </xf>
    <xf numFmtId="165" fontId="0" fillId="0" borderId="0" xfId="0" applyNumberFormat="1" applyAlignment="1">
      <alignment horizontal="right"/>
    </xf>
    <xf numFmtId="164" fontId="3" fillId="0" borderId="0" xfId="0" applyNumberFormat="1" applyFont="1" applyAlignment="1">
      <alignment horizontal="right"/>
    </xf>
    <xf numFmtId="165" fontId="3" fillId="0" borderId="0" xfId="0" applyNumberFormat="1" applyFont="1" applyAlignment="1">
      <alignment horizontal="right"/>
    </xf>
    <xf numFmtId="0" fontId="3" fillId="0" borderId="0" xfId="0" applyFont="1"/>
    <xf numFmtId="166" fontId="0" fillId="0" borderId="0" xfId="0" applyNumberFormat="1" applyAlignment="1">
      <alignment horizontal="right"/>
    </xf>
    <xf numFmtId="166" fontId="3" fillId="0" borderId="0" xfId="0" applyNumberFormat="1" applyFont="1" applyAlignment="1">
      <alignment horizontal="right"/>
    </xf>
    <xf numFmtId="9" fontId="3" fillId="0" borderId="0" xfId="1" applyFont="1" applyAlignment="1">
      <alignment horizontal="right"/>
    </xf>
    <xf numFmtId="9" fontId="0" fillId="0" borderId="0" xfId="1" applyFont="1" applyAlignment="1">
      <alignment horizontal="right"/>
    </xf>
    <xf numFmtId="1" fontId="3" fillId="0" borderId="0" xfId="0" applyNumberFormat="1" applyFont="1" applyAlignment="1">
      <alignment horizontal="right"/>
    </xf>
    <xf numFmtId="1" fontId="0" fillId="0" borderId="0" xfId="0" applyNumberFormat="1" applyAlignment="1">
      <alignment horizontal="right"/>
    </xf>
    <xf numFmtId="9" fontId="3" fillId="0" borderId="0" xfId="1" applyFont="1" applyFill="1" applyAlignment="1">
      <alignment horizontal="right"/>
    </xf>
    <xf numFmtId="0" fontId="0" fillId="2" borderId="0" xfId="0" applyFill="1"/>
  </cellXfs>
  <cellStyles count="2">
    <cellStyle name="Normal" xfId="0" builtinId="0"/>
    <cellStyle name="Per cent" xfId="1" builtinId="5"/>
  </cellStyles>
  <dxfs count="4">
    <dxf>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15"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9" displayName="table_9" ref="A6:B25" totalsRowShown="0">
  <tableColumns count="2">
    <tableColumn id="1" xr3:uid="{00000000-0010-0000-0900-000001000000}" name="Month of Payment"/>
    <tableColumn id="2" xr3:uid="{00000000-0010-0000-0900-000002000000}" name="Number of individuals clients paid"/>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8" displayName="table_8" ref="A6:G57" totalsRowShown="0">
  <tableColumns count="7">
    <tableColumn id="1" xr3:uid="{00000000-0010-0000-0A00-000001000000}" name="Type of client"/>
    <tableColumn id="2" xr3:uid="{00000000-0010-0000-0A00-000002000000}" name="Month"/>
    <tableColumn id="3" xr3:uid="{00000000-0010-0000-0A00-000003000000}" name="Total Caseload"/>
    <tableColumn id="4" xr3:uid="{00000000-0010-0000-0A00-000004000000}" name="In Payment"/>
    <tableColumn id="5" xr3:uid="{00000000-0010-0000-0A00-000005000000}" name="Underlying entitlement"/>
    <tableColumn id="6" xr3:uid="{00000000-0010-0000-0A00-000006000000}" name="Percentage of Caseload In Payment"/>
    <tableColumn id="7" xr3:uid="{00000000-0010-0000-0A00-000007000000}" name="Percentage of Caseload Underlying Entitleme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0" displayName="table_10" ref="A6:C40" totalsRowShown="0">
  <tableColumns count="3">
    <tableColumn id="1" xr3:uid="{00000000-0010-0000-0B00-000001000000}" name="Local authority area"/>
    <tableColumn id="2" xr3:uid="{00000000-0010-0000-0B00-000002000000}" name="Total Caseload"/>
    <tableColumn id="3" xr3:uid="{00000000-0010-0000-0B00-000003000000}" name="Percentage of caseload"/>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1" displayName="table_11" ref="A6:C19" totalsRowShown="0">
  <tableColumns count="3">
    <tableColumn id="1" xr3:uid="{00000000-0010-0000-0C00-000001000000}" name="Client age group"/>
    <tableColumn id="2" xr3:uid="{00000000-0010-0000-0C00-000002000000}" name="Total Caseload"/>
    <tableColumn id="3" xr3:uid="{00000000-0010-0000-0C00-000003000000}" name="Percentage of caseload"/>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2" displayName="table_12" ref="A6:L24" totalsRowShown="0">
  <tableColumns count="12">
    <tableColumn id="1" xr3:uid="{00000000-0010-0000-0D00-000001000000}" name="Month"/>
    <tableColumn id="2" xr3:uid="{00000000-0010-0000-0D00-000002000000}" name="Re-determinations received"/>
    <tableColumn id="3" xr3:uid="{00000000-0010-0000-0D00-000003000000}" name="Re-determinations completed"/>
    <tableColumn id="4" xr3:uid="{00000000-0010-0000-0D00-000004000000}" name="Completed re-determinations which are disallowed"/>
    <tableColumn id="5" xr3:uid="{00000000-0010-0000-0D00-000005000000}" name="Completed re-determinations which are allowed"/>
    <tableColumn id="6" xr3:uid="{00000000-0010-0000-0D00-000006000000}" name="Re-determination decision not made"/>
    <tableColumn id="7" xr3:uid="{00000000-0010-0000-0D00-000007000000}" name="Percentage of completed re-determinations which are disallowed"/>
    <tableColumn id="8" xr3:uid="{00000000-0010-0000-0D00-000008000000}" name="Percentage of completed re-determinations which are allowed"/>
    <tableColumn id="9" xr3:uid="{75A1E9A3-C80A-4D63-B5E4-6FF77BD2AF61}" name="Percentage of completed re-determinations where re-determination decision not made" dataDxfId="3" dataCellStyle="Per cent"/>
    <tableColumn id="10" xr3:uid="{E1AD8A2F-AC84-4804-9F27-FFE329810354}" name="Median average number of days to respond" dataDxfId="2"/>
    <tableColumn id="12" xr3:uid="{BA6B1A09-8DC4-46E8-AA6D-CC4C1FF3A0B2}" name="Re-determinations closed within 56 days" dataDxfId="1"/>
    <tableColumn id="11" xr3:uid="{9AEE180E-8AA2-4576-A33D-417C0D3E6082}" name="Percentage of re-determinations closed within 56 days" dataDxfId="0" dataCellStyle="Per ce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31"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6:J26" totalsRowShown="0">
  <tableColumns count="10">
    <tableColumn id="1" xr3:uid="{00000000-0010-0000-0200-000001000000}" name="Month"/>
    <tableColumn id="2" xr3:uid="{00000000-0010-0000-0200-000002000000}" name="Total applications received"/>
    <tableColumn id="3" xr3:uid="{00000000-0010-0000-0200-000003000000}" name="Percentage of total applications received"/>
    <tableColumn id="4" xr3:uid="{00000000-0010-0000-0200-000004000000}" name="Total applications processed"/>
    <tableColumn id="5" xr3:uid="{00000000-0010-0000-0200-000005000000}" name="Authorised applications"/>
    <tableColumn id="6" xr3:uid="{00000000-0010-0000-0200-000006000000}" name="Denied applications"/>
    <tableColumn id="7" xr3:uid="{00000000-0010-0000-0200-000007000000}" name="Withdrawn applications"/>
    <tableColumn id="8" xr3:uid="{00000000-0010-0000-0200-000008000000}" name="Percentage of processed applications authorised"/>
    <tableColumn id="9" xr3:uid="{00000000-0010-0000-0200-000009000000}" name="Percentage of processed applications denied"/>
    <tableColumn id="10" xr3:uid="{00000000-0010-0000-0200-00000A000000}" name="Percentage of processed applications withdraw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6:J26" totalsRowShown="0">
  <tableColumns count="10">
    <tableColumn id="1" xr3:uid="{00000000-0010-0000-0300-000001000000}" name="Month"/>
    <tableColumn id="2" xr3:uid="{00000000-0010-0000-0300-000002000000}" name="Total"/>
    <tableColumn id="3" xr3:uid="{00000000-0010-0000-0300-000003000000}" name="Paper applications"/>
    <tableColumn id="4" xr3:uid="{00000000-0010-0000-0300-000004000000}" name="Online applications"/>
    <tableColumn id="5" xr3:uid="{00000000-0010-0000-0300-000005000000}" name="Phone applications"/>
    <tableColumn id="6" xr3:uid="{00000000-0010-0000-0300-000006000000}" name="Other channels"/>
    <tableColumn id="7" xr3:uid="{00000000-0010-0000-0300-000007000000}" name="Percentage of online applications"/>
    <tableColumn id="8" xr3:uid="{00000000-0010-0000-0300-000008000000}" name="Percentage of paper applications"/>
    <tableColumn id="9" xr3:uid="{00000000-0010-0000-0300-000009000000}" name="Percentage of phone applications"/>
    <tableColumn id="10" xr3:uid="{00000000-0010-0000-0300-00000A000000}" name="Percentage of other channel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6:J18" totalsRowShown="0">
  <tableColumns count="10">
    <tableColumn id="1" xr3:uid="{00000000-0010-0000-0400-000001000000}" name="Applicant age group"/>
    <tableColumn id="2" xr3:uid="{00000000-0010-0000-0400-000002000000}" name="Total applications received"/>
    <tableColumn id="3" xr3:uid="{00000000-0010-0000-0400-000003000000}" name="Percentage of total applications received"/>
    <tableColumn id="4" xr3:uid="{00000000-0010-0000-0400-000004000000}" name="Total applications processed"/>
    <tableColumn id="5" xr3:uid="{00000000-0010-0000-0400-000005000000}" name="Authorised applications"/>
    <tableColumn id="6" xr3:uid="{00000000-0010-0000-0400-000006000000}" name="Denied applications"/>
    <tableColumn id="7" xr3:uid="{00000000-0010-0000-0400-000007000000}" name="Withdrawn applications"/>
    <tableColumn id="8" xr3:uid="{00000000-0010-0000-0400-000008000000}" name="Percentage of processed applications authorised"/>
    <tableColumn id="9" xr3:uid="{00000000-0010-0000-0400-000009000000}" name="Percentage of processed applications denied"/>
    <tableColumn id="10" xr3:uid="{00000000-0010-0000-0400-00000A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6:J40" totalsRowShown="0">
  <tableColumns count="10">
    <tableColumn id="1" xr3:uid="{00000000-0010-0000-0500-000001000000}" name="Local Authority area"/>
    <tableColumn id="2" xr3:uid="{00000000-0010-0000-0500-000002000000}" name="Total applications received"/>
    <tableColumn id="3" xr3:uid="{00000000-0010-0000-0500-000003000000}" name="Percentage of total applications received"/>
    <tableColumn id="4" xr3:uid="{00000000-0010-0000-0500-000004000000}" name="Total applications processed"/>
    <tableColumn id="5" xr3:uid="{00000000-0010-0000-0500-000005000000}" name="Authorised applications"/>
    <tableColumn id="6" xr3:uid="{00000000-0010-0000-0500-000006000000}" name="Denied applications"/>
    <tableColumn id="7" xr3:uid="{00000000-0010-0000-0500-000007000000}" name="Withdrawn applications"/>
    <tableColumn id="8" xr3:uid="{00000000-0010-0000-0500-000008000000}" name="Percentage of processed applications authorised"/>
    <tableColumn id="9" xr3:uid="{00000000-0010-0000-0500-000009000000}" name="Percentage of processed applications denied"/>
    <tableColumn id="10" xr3:uid="{00000000-0010-0000-0500-00000A000000}" name="Percentage of processed applications withdraw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 displayName="table_5" ref="A6:M27" totalsRowShown="0">
  <tableColumns count="13">
    <tableColumn id="1" xr3:uid="{00000000-0010-0000-0600-000001000000}" name="Processing time by month"/>
    <tableColumn id="2" xr3:uid="{00000000-0010-0000-0600-000002000000}" name="Total applications processed"/>
    <tableColumn id="3" xr3:uid="{00000000-0010-0000-0600-000003000000}" name="Applications processed in the same working day"/>
    <tableColumn id="4" xr3:uid="{00000000-0010-0000-0600-000004000000}" name="Applications processed in 1-5 working days"/>
    <tableColumn id="5" xr3:uid="{00000000-0010-0000-0600-000005000000}" name="Applications processed in 6-10 working days"/>
    <tableColumn id="6" xr3:uid="{00000000-0010-0000-0600-000006000000}" name="Applications processed in 11-15 working days"/>
    <tableColumn id="7" xr3:uid="{00000000-0010-0000-0600-000007000000}" name="Applications processed in 16-20 working days"/>
    <tableColumn id="8" xr3:uid="{00000000-0010-0000-0600-000008000000}" name="Applications processed in 21-25 working days"/>
    <tableColumn id="9" xr3:uid="{00000000-0010-0000-0600-000009000000}" name="Applications processed in 26-30 working days"/>
    <tableColumn id="10" xr3:uid="{00000000-0010-0000-0600-00000A000000}" name="Applications processed in 31-35 working days"/>
    <tableColumn id="11" xr3:uid="{00000000-0010-0000-0600-00000B000000}" name="Applications processed in 36-40 working days"/>
    <tableColumn id="12" xr3:uid="{00000000-0010-0000-0600-00000C000000}" name="Applications processed in 41 working days or more"/>
    <tableColumn id="13" xr3:uid="{00000000-0010-0000-0600-00000D000000}" name="Median average processing time in working day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6:D63" totalsRowShown="0">
  <tableColumns count="4">
    <tableColumn id="1" xr3:uid="{00000000-0010-0000-0700-000001000000}" name="Type of client"/>
    <tableColumn id="2" xr3:uid="{00000000-0010-0000-0700-000002000000}" name="Payment month"/>
    <tableColumn id="3" xr3:uid="{00000000-0010-0000-0700-000003000000}" name="Total payments issued"/>
    <tableColumn id="4" xr3:uid="{00000000-0010-0000-0700-000004000000}" name="Total value of payments issued"/>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7" displayName="table_7" ref="A6:H40" totalsRowShown="0">
  <tableColumns count="8">
    <tableColumn id="1" xr3:uid="{00000000-0010-0000-0800-000001000000}" name="Local authority area"/>
    <tableColumn id="2" xr3:uid="{00000000-0010-0000-0800-000002000000}" name="Total number of payments"/>
    <tableColumn id="3" xr3:uid="{00000000-0010-0000-0800-000003000000}" name="Total value of payments"/>
    <tableColumn id="4" xr3:uid="{00000000-0010-0000-0800-000004000000}" name="Percentage of total payments"/>
    <tableColumn id="5" xr3:uid="{00000000-0010-0000-0800-000005000000}" name="Number of payments made in Financial Year 2023-24"/>
    <tableColumn id="6" xr3:uid="{00000000-0010-0000-0800-000006000000}" name="Value of payments made in Financial Year 2023-24"/>
    <tableColumn id="7" xr3:uid="{00000000-0010-0000-0800-000007000000}" name="Number of payments made in Financial Year 2024-25"/>
    <tableColumn id="8" xr3:uid="{00000000-0010-0000-0800-000008000000}" name="Value of payments made in Financial Year 2024-2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showGridLines="0" tabSelected="1" workbookViewId="0">
      <selection activeCell="A4" sqref="A4"/>
    </sheetView>
  </sheetViews>
  <sheetFormatPr defaultColWidth="11.5546875" defaultRowHeight="15.75" x14ac:dyDescent="0.25"/>
  <cols>
    <col min="1" max="1" width="27.6640625" customWidth="1"/>
    <col min="2" max="2" width="44.6640625" customWidth="1"/>
  </cols>
  <sheetData>
    <row r="1" spans="1:2" ht="19.5" x14ac:dyDescent="0.3">
      <c r="A1" s="1" t="s">
        <v>0</v>
      </c>
    </row>
    <row r="2" spans="1:2" x14ac:dyDescent="0.25">
      <c r="A2" t="s">
        <v>1</v>
      </c>
    </row>
    <row r="3" spans="1:2" x14ac:dyDescent="0.25">
      <c r="A3" t="s">
        <v>2</v>
      </c>
      <c r="B3" t="s">
        <v>3</v>
      </c>
    </row>
    <row r="4" spans="1:2" x14ac:dyDescent="0.25">
      <c r="A4" s="2" t="str">
        <f>HYPERLINK("#'Table 1 Applications'!A1", "Table 1 Applications")</f>
        <v>Table 1 Applications</v>
      </c>
      <c r="B4" t="s">
        <v>4</v>
      </c>
    </row>
    <row r="5" spans="1:2" x14ac:dyDescent="0.25">
      <c r="A5" s="2" t="str">
        <f>HYPERLINK("#'Table 2 Applications by channel'!A1", "Table 2 Applications by channel")</f>
        <v>Table 2 Applications by channel</v>
      </c>
      <c r="B5" t="s">
        <v>5</v>
      </c>
    </row>
    <row r="6" spans="1:2" x14ac:dyDescent="0.25">
      <c r="A6" s="2" t="str">
        <f>HYPERLINK("#'Table 3 Applications by age'!A1", "Table 3 Applications by age")</f>
        <v>Table 3 Applications by age</v>
      </c>
      <c r="B6" t="s">
        <v>6</v>
      </c>
    </row>
    <row r="7" spans="1:2" x14ac:dyDescent="0.25">
      <c r="A7" s="2" t="str">
        <f>HYPERLINK("#'Table 4 Applications by LA'!A1", "Table 4 Applications by LA")</f>
        <v>Table 4 Applications by LA</v>
      </c>
      <c r="B7" t="s">
        <v>232</v>
      </c>
    </row>
    <row r="8" spans="1:2" x14ac:dyDescent="0.25">
      <c r="A8" s="2" t="str">
        <f>HYPERLINK("#'Table 5 Application processing'!A1", "Table 5 Application processing")</f>
        <v>Table 5 Application processing</v>
      </c>
      <c r="B8" t="s">
        <v>7</v>
      </c>
    </row>
    <row r="9" spans="1:2" x14ac:dyDescent="0.25">
      <c r="A9" s="2" t="str">
        <f>HYPERLINK("#'Table 6 Payments'!A1", "Table 6 Payments")</f>
        <v>Table 6 Payments</v>
      </c>
      <c r="B9" t="s">
        <v>8</v>
      </c>
    </row>
    <row r="10" spans="1:2" x14ac:dyDescent="0.25">
      <c r="A10" s="2" t="str">
        <f>HYPERLINK("#'Table 7 Payments by LA'!A1", "Table 7 Payments by LA")</f>
        <v>Table 7 Payments by LA</v>
      </c>
      <c r="B10" t="s">
        <v>233</v>
      </c>
    </row>
    <row r="11" spans="1:2" x14ac:dyDescent="0.25">
      <c r="A11" s="2" t="str">
        <f>HYPERLINK("#'Table 8 Individual clients paid'!A1", "Table 8 Individual clients paid")</f>
        <v>Table 8 Individual clients paid</v>
      </c>
      <c r="B11" t="s">
        <v>9</v>
      </c>
    </row>
    <row r="12" spans="1:2" x14ac:dyDescent="0.25">
      <c r="A12" s="2" t="str">
        <f>HYPERLINK("#'Table 9 Caseload'!A1", "Table 9 Caseload")</f>
        <v>Table 9 Caseload</v>
      </c>
      <c r="B12" t="s">
        <v>10</v>
      </c>
    </row>
    <row r="13" spans="1:2" x14ac:dyDescent="0.25">
      <c r="A13" s="2" t="str">
        <f>HYPERLINK("#'Table 10 Caseload by LA'!A1", "Table 10 Caseload by LA")</f>
        <v>Table 10 Caseload by LA</v>
      </c>
      <c r="B13" t="s">
        <v>234</v>
      </c>
    </row>
    <row r="14" spans="1:2" x14ac:dyDescent="0.25">
      <c r="A14" s="2" t="str">
        <f>HYPERLINK("#'Table 11 Caseload by age'!A1", "Table 11 Caseload by age")</f>
        <v>Table 11 Caseload by age</v>
      </c>
      <c r="B14" t="s">
        <v>11</v>
      </c>
    </row>
    <row r="15" spans="1:2" x14ac:dyDescent="0.25">
      <c r="A15" s="2" t="str">
        <f>HYPERLINK("#'Table 12 Re-determinations'!A1", "Table 12 Re-determinations")</f>
        <v>Table 12 Re-determinations</v>
      </c>
      <c r="B15" t="s">
        <v>12</v>
      </c>
    </row>
  </sheetData>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7"/>
  <sheetViews>
    <sheetView showGridLines="0" workbookViewId="0">
      <selection activeCell="O8" sqref="O8"/>
    </sheetView>
  </sheetViews>
  <sheetFormatPr defaultColWidth="11.5546875" defaultRowHeight="15.75" x14ac:dyDescent="0.25"/>
  <cols>
    <col min="1" max="1" width="22.6640625" customWidth="1"/>
    <col min="2" max="2" width="12.6640625" customWidth="1"/>
  </cols>
  <sheetData>
    <row r="1" spans="1:2" ht="19.5" x14ac:dyDescent="0.3">
      <c r="A1" s="1" t="s">
        <v>182</v>
      </c>
    </row>
    <row r="2" spans="1:2" x14ac:dyDescent="0.25">
      <c r="A2" t="s">
        <v>56</v>
      </c>
    </row>
    <row r="3" spans="1:2" x14ac:dyDescent="0.25">
      <c r="A3" t="s">
        <v>57</v>
      </c>
    </row>
    <row r="4" spans="1:2" x14ac:dyDescent="0.25">
      <c r="A4" t="s">
        <v>183</v>
      </c>
    </row>
    <row r="5" spans="1:2" x14ac:dyDescent="0.25">
      <c r="A5" t="s">
        <v>59</v>
      </c>
    </row>
    <row r="6" spans="1:2" ht="47.25" x14ac:dyDescent="0.25">
      <c r="A6" s="3" t="s">
        <v>184</v>
      </c>
      <c r="B6" s="4" t="s">
        <v>185</v>
      </c>
    </row>
    <row r="7" spans="1:2" x14ac:dyDescent="0.25">
      <c r="A7" t="s">
        <v>186</v>
      </c>
      <c r="B7" s="5">
        <v>77380</v>
      </c>
    </row>
    <row r="8" spans="1:2" x14ac:dyDescent="0.25">
      <c r="A8" t="s">
        <v>172</v>
      </c>
      <c r="B8" s="5">
        <v>30</v>
      </c>
    </row>
    <row r="9" spans="1:2" x14ac:dyDescent="0.25">
      <c r="A9" t="s">
        <v>73</v>
      </c>
      <c r="B9" s="5">
        <v>80</v>
      </c>
    </row>
    <row r="10" spans="1:2" x14ac:dyDescent="0.25">
      <c r="A10" t="s">
        <v>74</v>
      </c>
      <c r="B10" s="5">
        <v>165</v>
      </c>
    </row>
    <row r="11" spans="1:2" x14ac:dyDescent="0.25">
      <c r="A11" t="s">
        <v>75</v>
      </c>
      <c r="B11" s="5">
        <v>235</v>
      </c>
    </row>
    <row r="12" spans="1:2" x14ac:dyDescent="0.25">
      <c r="A12" t="s">
        <v>76</v>
      </c>
      <c r="B12" s="5">
        <v>355</v>
      </c>
    </row>
    <row r="13" spans="1:2" x14ac:dyDescent="0.25">
      <c r="A13" t="s">
        <v>77</v>
      </c>
      <c r="B13" s="5">
        <v>470</v>
      </c>
    </row>
    <row r="14" spans="1:2" x14ac:dyDescent="0.25">
      <c r="A14" t="s">
        <v>78</v>
      </c>
      <c r="B14" s="5">
        <v>945</v>
      </c>
    </row>
    <row r="15" spans="1:2" x14ac:dyDescent="0.25">
      <c r="A15" t="s">
        <v>79</v>
      </c>
      <c r="B15" s="5">
        <v>1750</v>
      </c>
    </row>
    <row r="16" spans="1:2" x14ac:dyDescent="0.25">
      <c r="A16" t="s">
        <v>80</v>
      </c>
      <c r="B16" s="5">
        <v>3965</v>
      </c>
    </row>
    <row r="17" spans="1:2" x14ac:dyDescent="0.25">
      <c r="A17" t="s">
        <v>81</v>
      </c>
      <c r="B17" s="5">
        <v>5890</v>
      </c>
    </row>
    <row r="18" spans="1:2" x14ac:dyDescent="0.25">
      <c r="A18" t="s">
        <v>82</v>
      </c>
      <c r="B18" s="5">
        <v>9130</v>
      </c>
    </row>
    <row r="19" spans="1:2" x14ac:dyDescent="0.25">
      <c r="A19" t="s">
        <v>83</v>
      </c>
      <c r="B19" s="5">
        <v>17855</v>
      </c>
    </row>
    <row r="20" spans="1:2" x14ac:dyDescent="0.25">
      <c r="A20" t="s">
        <v>84</v>
      </c>
      <c r="B20" s="5">
        <v>32935</v>
      </c>
    </row>
    <row r="21" spans="1:2" x14ac:dyDescent="0.25">
      <c r="A21" t="s">
        <v>85</v>
      </c>
      <c r="B21" s="5">
        <v>46340</v>
      </c>
    </row>
    <row r="22" spans="1:2" x14ac:dyDescent="0.25">
      <c r="A22" t="s">
        <v>86</v>
      </c>
      <c r="B22" s="5">
        <v>59530</v>
      </c>
    </row>
    <row r="23" spans="1:2" x14ac:dyDescent="0.25">
      <c r="A23" t="s">
        <v>87</v>
      </c>
      <c r="B23" s="5">
        <v>75520</v>
      </c>
    </row>
    <row r="24" spans="1:2" x14ac:dyDescent="0.25">
      <c r="A24" s="9" t="s">
        <v>88</v>
      </c>
      <c r="B24" s="7">
        <v>240</v>
      </c>
    </row>
    <row r="25" spans="1:2" x14ac:dyDescent="0.25">
      <c r="A25" s="9" t="s">
        <v>89</v>
      </c>
      <c r="B25" s="7">
        <v>77380</v>
      </c>
    </row>
    <row r="26" spans="1:2" x14ac:dyDescent="0.25">
      <c r="A26" t="s">
        <v>18</v>
      </c>
      <c r="B26" t="s">
        <v>19</v>
      </c>
    </row>
    <row r="27" spans="1:2" x14ac:dyDescent="0.25">
      <c r="A27" t="s">
        <v>24</v>
      </c>
      <c r="B27" t="s">
        <v>25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2"/>
  <sheetViews>
    <sheetView showGridLines="0" topLeftCell="A3" zoomScale="85" zoomScaleNormal="85" workbookViewId="0">
      <selection activeCell="C13" sqref="C13"/>
    </sheetView>
  </sheetViews>
  <sheetFormatPr defaultColWidth="11.5546875" defaultRowHeight="15.75" x14ac:dyDescent="0.25"/>
  <cols>
    <col min="1" max="1" width="15.6640625" customWidth="1"/>
    <col min="2" max="2" width="22.6640625" customWidth="1"/>
    <col min="3" max="7" width="12.6640625" customWidth="1"/>
  </cols>
  <sheetData>
    <row r="1" spans="1:7" ht="19.5" x14ac:dyDescent="0.3">
      <c r="A1" s="1" t="s">
        <v>187</v>
      </c>
    </row>
    <row r="2" spans="1:7" x14ac:dyDescent="0.25">
      <c r="A2" t="s">
        <v>56</v>
      </c>
    </row>
    <row r="3" spans="1:7" x14ac:dyDescent="0.25">
      <c r="A3" t="s">
        <v>57</v>
      </c>
    </row>
    <row r="4" spans="1:7" x14ac:dyDescent="0.25">
      <c r="A4" t="s">
        <v>188</v>
      </c>
    </row>
    <row r="5" spans="1:7" x14ac:dyDescent="0.25">
      <c r="A5" t="s">
        <v>59</v>
      </c>
    </row>
    <row r="6" spans="1:7" ht="63" x14ac:dyDescent="0.25">
      <c r="A6" s="3" t="s">
        <v>167</v>
      </c>
      <c r="B6" s="4" t="s">
        <v>60</v>
      </c>
      <c r="C6" s="4" t="s">
        <v>189</v>
      </c>
      <c r="D6" s="4" t="s">
        <v>190</v>
      </c>
      <c r="E6" s="4" t="s">
        <v>191</v>
      </c>
      <c r="F6" s="4" t="s">
        <v>192</v>
      </c>
      <c r="G6" s="4" t="s">
        <v>193</v>
      </c>
    </row>
    <row r="7" spans="1:7" x14ac:dyDescent="0.25">
      <c r="A7" t="s">
        <v>171</v>
      </c>
      <c r="B7" t="s">
        <v>71</v>
      </c>
      <c r="C7" s="5">
        <v>15</v>
      </c>
      <c r="D7" s="5">
        <v>15</v>
      </c>
      <c r="E7" s="5" t="s">
        <v>90</v>
      </c>
      <c r="F7" s="6" t="s">
        <v>90</v>
      </c>
      <c r="G7" s="6" t="s">
        <v>90</v>
      </c>
    </row>
    <row r="8" spans="1:7" x14ac:dyDescent="0.25">
      <c r="A8" t="s">
        <v>171</v>
      </c>
      <c r="B8" t="s">
        <v>72</v>
      </c>
      <c r="C8" s="5">
        <v>50</v>
      </c>
      <c r="D8" s="5">
        <v>45</v>
      </c>
      <c r="E8" s="5">
        <v>5</v>
      </c>
      <c r="F8" s="6">
        <v>0.9</v>
      </c>
      <c r="G8" s="6">
        <v>0.1</v>
      </c>
    </row>
    <row r="9" spans="1:7" x14ac:dyDescent="0.25">
      <c r="A9" t="s">
        <v>171</v>
      </c>
      <c r="B9" t="s">
        <v>73</v>
      </c>
      <c r="C9" s="5">
        <v>115</v>
      </c>
      <c r="D9" s="5">
        <v>105</v>
      </c>
      <c r="E9" s="5">
        <v>15</v>
      </c>
      <c r="F9" s="6">
        <v>0.88</v>
      </c>
      <c r="G9" s="6">
        <v>0.12</v>
      </c>
    </row>
    <row r="10" spans="1:7" x14ac:dyDescent="0.25">
      <c r="A10" t="s">
        <v>171</v>
      </c>
      <c r="B10" t="s">
        <v>74</v>
      </c>
      <c r="C10" s="5">
        <v>210</v>
      </c>
      <c r="D10" s="5">
        <v>185</v>
      </c>
      <c r="E10" s="5">
        <v>30</v>
      </c>
      <c r="F10" s="6">
        <v>0.87</v>
      </c>
      <c r="G10" s="6">
        <v>0.13</v>
      </c>
    </row>
    <row r="11" spans="1:7" x14ac:dyDescent="0.25">
      <c r="A11" t="s">
        <v>171</v>
      </c>
      <c r="B11" t="s">
        <v>75</v>
      </c>
      <c r="C11" s="5">
        <v>290</v>
      </c>
      <c r="D11" s="5">
        <v>245</v>
      </c>
      <c r="E11" s="5">
        <v>40</v>
      </c>
      <c r="F11" s="6">
        <v>0.86</v>
      </c>
      <c r="G11" s="6">
        <v>0.14000000000000001</v>
      </c>
    </row>
    <row r="12" spans="1:7" x14ac:dyDescent="0.25">
      <c r="A12" t="s">
        <v>171</v>
      </c>
      <c r="B12" t="s">
        <v>76</v>
      </c>
      <c r="C12" s="5">
        <v>455</v>
      </c>
      <c r="D12" s="5">
        <v>390</v>
      </c>
      <c r="E12" s="5">
        <v>65</v>
      </c>
      <c r="F12" s="6">
        <v>0.86</v>
      </c>
      <c r="G12" s="6">
        <v>0.14000000000000001</v>
      </c>
    </row>
    <row r="13" spans="1:7" x14ac:dyDescent="0.25">
      <c r="A13" t="s">
        <v>171</v>
      </c>
      <c r="B13" t="s">
        <v>77</v>
      </c>
      <c r="C13" s="5">
        <v>555</v>
      </c>
      <c r="D13" s="5">
        <v>480</v>
      </c>
      <c r="E13" s="5">
        <v>70</v>
      </c>
      <c r="F13" s="6">
        <v>0.87</v>
      </c>
      <c r="G13" s="6">
        <v>0.13</v>
      </c>
    </row>
    <row r="14" spans="1:7" x14ac:dyDescent="0.25">
      <c r="A14" t="s">
        <v>171</v>
      </c>
      <c r="B14" t="s">
        <v>78</v>
      </c>
      <c r="C14" s="5">
        <v>1260</v>
      </c>
      <c r="D14" s="5">
        <v>1150</v>
      </c>
      <c r="E14" s="5">
        <v>110</v>
      </c>
      <c r="F14" s="6">
        <v>0.91</v>
      </c>
      <c r="G14" s="6">
        <v>0.09</v>
      </c>
    </row>
    <row r="15" spans="1:7" x14ac:dyDescent="0.25">
      <c r="A15" t="s">
        <v>171</v>
      </c>
      <c r="B15" t="s">
        <v>79</v>
      </c>
      <c r="C15" s="5">
        <v>2150</v>
      </c>
      <c r="D15" s="5">
        <v>2000</v>
      </c>
      <c r="E15" s="5">
        <v>150</v>
      </c>
      <c r="F15" s="6">
        <v>0.93</v>
      </c>
      <c r="G15" s="6">
        <v>7.0000000000000007E-2</v>
      </c>
    </row>
    <row r="16" spans="1:7" x14ac:dyDescent="0.25">
      <c r="A16" t="s">
        <v>171</v>
      </c>
      <c r="B16" t="s">
        <v>80</v>
      </c>
      <c r="C16" s="5">
        <v>5165</v>
      </c>
      <c r="D16" s="5">
        <v>4955</v>
      </c>
      <c r="E16" s="5">
        <v>215</v>
      </c>
      <c r="F16" s="6">
        <v>0.96</v>
      </c>
      <c r="G16" s="6">
        <v>0.04</v>
      </c>
    </row>
    <row r="17" spans="1:7" x14ac:dyDescent="0.25">
      <c r="A17" t="s">
        <v>171</v>
      </c>
      <c r="B17" t="s">
        <v>81</v>
      </c>
      <c r="C17" s="5">
        <v>6500</v>
      </c>
      <c r="D17" s="5">
        <v>6195</v>
      </c>
      <c r="E17" s="5">
        <v>305</v>
      </c>
      <c r="F17" s="6">
        <v>0.95</v>
      </c>
      <c r="G17" s="6">
        <v>0.05</v>
      </c>
    </row>
    <row r="18" spans="1:7" x14ac:dyDescent="0.25">
      <c r="A18" t="s">
        <v>171</v>
      </c>
      <c r="B18" t="s">
        <v>82</v>
      </c>
      <c r="C18" s="5">
        <v>11365</v>
      </c>
      <c r="D18" s="5">
        <v>10725</v>
      </c>
      <c r="E18" s="5">
        <v>640</v>
      </c>
      <c r="F18" s="6">
        <v>0.94</v>
      </c>
      <c r="G18" s="6">
        <v>0.06</v>
      </c>
    </row>
    <row r="19" spans="1:7" x14ac:dyDescent="0.25">
      <c r="A19" t="s">
        <v>171</v>
      </c>
      <c r="B19" t="s">
        <v>83</v>
      </c>
      <c r="C19" s="5">
        <v>26245</v>
      </c>
      <c r="D19" s="5">
        <v>20985</v>
      </c>
      <c r="E19" s="5">
        <v>5260</v>
      </c>
      <c r="F19" s="6">
        <v>0.8</v>
      </c>
      <c r="G19" s="6">
        <v>0.2</v>
      </c>
    </row>
    <row r="20" spans="1:7" x14ac:dyDescent="0.25">
      <c r="A20" t="s">
        <v>171</v>
      </c>
      <c r="B20" t="s">
        <v>84</v>
      </c>
      <c r="C20" s="5">
        <v>50545</v>
      </c>
      <c r="D20" s="5">
        <v>38210</v>
      </c>
      <c r="E20" s="5">
        <v>12335</v>
      </c>
      <c r="F20" s="6">
        <v>0.76</v>
      </c>
      <c r="G20" s="6">
        <v>0.24</v>
      </c>
    </row>
    <row r="21" spans="1:7" x14ac:dyDescent="0.25">
      <c r="A21" t="s">
        <v>171</v>
      </c>
      <c r="B21" t="s">
        <v>85</v>
      </c>
      <c r="C21" s="5">
        <v>69995</v>
      </c>
      <c r="D21" s="5">
        <v>51920</v>
      </c>
      <c r="E21" s="5">
        <v>18075</v>
      </c>
      <c r="F21" s="6" t="s">
        <v>90</v>
      </c>
      <c r="G21" s="6" t="s">
        <v>90</v>
      </c>
    </row>
    <row r="22" spans="1:7" x14ac:dyDescent="0.25">
      <c r="A22" t="s">
        <v>171</v>
      </c>
      <c r="B22" t="s">
        <v>86</v>
      </c>
      <c r="C22" s="5">
        <v>89270</v>
      </c>
      <c r="D22" s="5">
        <v>65250</v>
      </c>
      <c r="E22" s="5">
        <v>24020</v>
      </c>
      <c r="F22" s="6">
        <v>0.73</v>
      </c>
      <c r="G22" s="6">
        <v>0.27</v>
      </c>
    </row>
    <row r="23" spans="1:7" x14ac:dyDescent="0.25">
      <c r="A23" t="s">
        <v>171</v>
      </c>
      <c r="B23" t="s">
        <v>87</v>
      </c>
      <c r="C23" s="5">
        <v>112275</v>
      </c>
      <c r="D23" s="5">
        <v>81715</v>
      </c>
      <c r="E23" s="5">
        <v>30560</v>
      </c>
      <c r="F23" s="6">
        <v>0.73</v>
      </c>
      <c r="G23" s="6">
        <v>0.27</v>
      </c>
    </row>
    <row r="24" spans="1:7" x14ac:dyDescent="0.25">
      <c r="A24" t="s">
        <v>173</v>
      </c>
      <c r="B24" t="s">
        <v>71</v>
      </c>
      <c r="C24" s="5">
        <v>15</v>
      </c>
      <c r="D24" s="5">
        <v>15</v>
      </c>
      <c r="E24" s="5" t="s">
        <v>90</v>
      </c>
      <c r="F24" s="6">
        <v>0.93</v>
      </c>
      <c r="G24" s="6">
        <v>7.0000000000000007E-2</v>
      </c>
    </row>
    <row r="25" spans="1:7" x14ac:dyDescent="0.25">
      <c r="A25" t="s">
        <v>173</v>
      </c>
      <c r="B25" t="s">
        <v>72</v>
      </c>
      <c r="C25" s="5">
        <v>50</v>
      </c>
      <c r="D25" s="5">
        <v>45</v>
      </c>
      <c r="E25" s="5">
        <v>5</v>
      </c>
      <c r="F25" s="6">
        <v>0.92</v>
      </c>
      <c r="G25" s="6">
        <v>0.08</v>
      </c>
    </row>
    <row r="26" spans="1:7" x14ac:dyDescent="0.25">
      <c r="A26" t="s">
        <v>173</v>
      </c>
      <c r="B26" t="s">
        <v>73</v>
      </c>
      <c r="C26" s="5">
        <v>115</v>
      </c>
      <c r="D26" s="5">
        <v>105</v>
      </c>
      <c r="E26" s="5">
        <v>15</v>
      </c>
      <c r="F26" s="6">
        <v>0.89</v>
      </c>
      <c r="G26" s="6">
        <v>0.11</v>
      </c>
    </row>
    <row r="27" spans="1:7" x14ac:dyDescent="0.25">
      <c r="A27" t="s">
        <v>173</v>
      </c>
      <c r="B27" t="s">
        <v>74</v>
      </c>
      <c r="C27" s="5">
        <v>210</v>
      </c>
      <c r="D27" s="5">
        <v>185</v>
      </c>
      <c r="E27" s="5">
        <v>25</v>
      </c>
      <c r="F27" s="6">
        <v>0.87</v>
      </c>
      <c r="G27" s="6">
        <v>0.13</v>
      </c>
    </row>
    <row r="28" spans="1:7" x14ac:dyDescent="0.25">
      <c r="A28" t="s">
        <v>173</v>
      </c>
      <c r="B28" t="s">
        <v>75</v>
      </c>
      <c r="C28" s="5">
        <v>285</v>
      </c>
      <c r="D28" s="5">
        <v>245</v>
      </c>
      <c r="E28" s="5">
        <v>40</v>
      </c>
      <c r="F28" s="6">
        <v>0.86</v>
      </c>
      <c r="G28" s="6">
        <v>0.14000000000000001</v>
      </c>
    </row>
    <row r="29" spans="1:7" x14ac:dyDescent="0.25">
      <c r="A29" t="s">
        <v>173</v>
      </c>
      <c r="B29" t="s">
        <v>76</v>
      </c>
      <c r="C29" s="5">
        <v>450</v>
      </c>
      <c r="D29" s="5">
        <v>390</v>
      </c>
      <c r="E29" s="5">
        <v>65</v>
      </c>
      <c r="F29" s="6">
        <v>0.86</v>
      </c>
      <c r="G29" s="6">
        <v>0.14000000000000001</v>
      </c>
    </row>
    <row r="30" spans="1:7" x14ac:dyDescent="0.25">
      <c r="A30" t="s">
        <v>173</v>
      </c>
      <c r="B30" t="s">
        <v>77</v>
      </c>
      <c r="C30" s="5">
        <v>550</v>
      </c>
      <c r="D30" s="5">
        <v>480</v>
      </c>
      <c r="E30" s="5">
        <v>70</v>
      </c>
      <c r="F30" s="6">
        <v>0.87</v>
      </c>
      <c r="G30" s="6">
        <v>0.13</v>
      </c>
    </row>
    <row r="31" spans="1:7" x14ac:dyDescent="0.25">
      <c r="A31" t="s">
        <v>173</v>
      </c>
      <c r="B31" t="s">
        <v>78</v>
      </c>
      <c r="C31" s="5">
        <v>735</v>
      </c>
      <c r="D31" s="5">
        <v>640</v>
      </c>
      <c r="E31" s="5">
        <v>95</v>
      </c>
      <c r="F31" s="6">
        <v>0.87</v>
      </c>
      <c r="G31" s="6">
        <v>0.13</v>
      </c>
    </row>
    <row r="32" spans="1:7" x14ac:dyDescent="0.25">
      <c r="A32" t="s">
        <v>173</v>
      </c>
      <c r="B32" t="s">
        <v>79</v>
      </c>
      <c r="C32" s="5">
        <v>990</v>
      </c>
      <c r="D32" s="5">
        <v>855</v>
      </c>
      <c r="E32" s="5">
        <v>130</v>
      </c>
      <c r="F32" s="6">
        <v>0.87</v>
      </c>
      <c r="G32" s="6">
        <v>0.13</v>
      </c>
    </row>
    <row r="33" spans="1:7" x14ac:dyDescent="0.25">
      <c r="A33" t="s">
        <v>173</v>
      </c>
      <c r="B33" t="s">
        <v>80</v>
      </c>
      <c r="C33" s="5">
        <v>1305</v>
      </c>
      <c r="D33" s="5">
        <v>1145</v>
      </c>
      <c r="E33" s="5">
        <v>160</v>
      </c>
      <c r="F33" s="6">
        <v>0.88</v>
      </c>
      <c r="G33" s="6">
        <v>0.12</v>
      </c>
    </row>
    <row r="34" spans="1:7" x14ac:dyDescent="0.25">
      <c r="A34" t="s">
        <v>173</v>
      </c>
      <c r="B34" t="s">
        <v>81</v>
      </c>
      <c r="C34" s="5">
        <v>1855</v>
      </c>
      <c r="D34" s="5">
        <v>1610</v>
      </c>
      <c r="E34" s="5">
        <v>240</v>
      </c>
      <c r="F34" s="6">
        <v>0.87</v>
      </c>
      <c r="G34" s="6">
        <v>0.13</v>
      </c>
    </row>
    <row r="35" spans="1:7" x14ac:dyDescent="0.25">
      <c r="A35" t="s">
        <v>173</v>
      </c>
      <c r="B35" t="s">
        <v>82</v>
      </c>
      <c r="C35" s="5">
        <v>2685</v>
      </c>
      <c r="D35" s="5">
        <v>2320</v>
      </c>
      <c r="E35" s="5">
        <v>365</v>
      </c>
      <c r="F35" s="6">
        <v>0.86</v>
      </c>
      <c r="G35" s="6">
        <v>0.14000000000000001</v>
      </c>
    </row>
    <row r="36" spans="1:7" x14ac:dyDescent="0.25">
      <c r="A36" t="s">
        <v>173</v>
      </c>
      <c r="B36" t="s">
        <v>83</v>
      </c>
      <c r="C36" s="5">
        <v>3715</v>
      </c>
      <c r="D36" s="5">
        <v>3195</v>
      </c>
      <c r="E36" s="5">
        <v>515</v>
      </c>
      <c r="F36" s="6">
        <v>0.86</v>
      </c>
      <c r="G36" s="6">
        <v>0.14000000000000001</v>
      </c>
    </row>
    <row r="37" spans="1:7" x14ac:dyDescent="0.25">
      <c r="A37" t="s">
        <v>173</v>
      </c>
      <c r="B37" t="s">
        <v>84</v>
      </c>
      <c r="C37" s="5">
        <v>4810</v>
      </c>
      <c r="D37" s="5">
        <v>4145</v>
      </c>
      <c r="E37" s="5">
        <v>665</v>
      </c>
      <c r="F37" s="6">
        <v>0.86</v>
      </c>
      <c r="G37" s="6">
        <v>0.14000000000000001</v>
      </c>
    </row>
    <row r="38" spans="1:7" x14ac:dyDescent="0.25">
      <c r="A38" t="s">
        <v>173</v>
      </c>
      <c r="B38" t="s">
        <v>85</v>
      </c>
      <c r="C38" s="5">
        <v>5755</v>
      </c>
      <c r="D38" s="5">
        <v>4930</v>
      </c>
      <c r="E38" s="5">
        <v>825</v>
      </c>
      <c r="F38" s="6">
        <v>0.86</v>
      </c>
      <c r="G38" s="6">
        <v>0.14000000000000001</v>
      </c>
    </row>
    <row r="39" spans="1:7" x14ac:dyDescent="0.25">
      <c r="A39" t="s">
        <v>173</v>
      </c>
      <c r="B39" t="s">
        <v>86</v>
      </c>
      <c r="C39" s="5">
        <v>6520</v>
      </c>
      <c r="D39" s="5">
        <v>5570</v>
      </c>
      <c r="E39" s="5">
        <v>950</v>
      </c>
      <c r="F39" s="6">
        <v>0.85</v>
      </c>
      <c r="G39" s="6">
        <v>0.15</v>
      </c>
    </row>
    <row r="40" spans="1:7" x14ac:dyDescent="0.25">
      <c r="A40" t="s">
        <v>173</v>
      </c>
      <c r="B40" t="s">
        <v>87</v>
      </c>
      <c r="C40" s="5">
        <v>7165</v>
      </c>
      <c r="D40" s="5">
        <v>6115</v>
      </c>
      <c r="E40" s="5">
        <v>1050</v>
      </c>
      <c r="F40" s="6">
        <v>0.85</v>
      </c>
      <c r="G40" s="6">
        <v>0.15</v>
      </c>
    </row>
    <row r="41" spans="1:7" x14ac:dyDescent="0.25">
      <c r="A41" t="s">
        <v>174</v>
      </c>
      <c r="B41" t="s">
        <v>71</v>
      </c>
      <c r="C41" s="5">
        <v>0</v>
      </c>
      <c r="D41" s="5">
        <v>0</v>
      </c>
      <c r="E41" s="5">
        <v>0</v>
      </c>
      <c r="F41" s="6" t="s">
        <v>164</v>
      </c>
      <c r="G41" s="6" t="s">
        <v>164</v>
      </c>
    </row>
    <row r="42" spans="1:7" x14ac:dyDescent="0.25">
      <c r="A42" t="s">
        <v>174</v>
      </c>
      <c r="B42" t="s">
        <v>72</v>
      </c>
      <c r="C42" s="5" t="s">
        <v>90</v>
      </c>
      <c r="D42" s="5">
        <v>0</v>
      </c>
      <c r="E42" s="5" t="s">
        <v>90</v>
      </c>
      <c r="F42" s="6">
        <v>0</v>
      </c>
      <c r="G42" s="6">
        <v>1</v>
      </c>
    </row>
    <row r="43" spans="1:7" x14ac:dyDescent="0.25">
      <c r="A43" t="s">
        <v>174</v>
      </c>
      <c r="B43" t="s">
        <v>73</v>
      </c>
      <c r="C43" s="5" t="s">
        <v>90</v>
      </c>
      <c r="D43" s="5">
        <v>0</v>
      </c>
      <c r="E43" s="5" t="s">
        <v>90</v>
      </c>
      <c r="F43" s="6">
        <v>0</v>
      </c>
      <c r="G43" s="6">
        <v>1</v>
      </c>
    </row>
    <row r="44" spans="1:7" x14ac:dyDescent="0.25">
      <c r="A44" t="s">
        <v>174</v>
      </c>
      <c r="B44" t="s">
        <v>74</v>
      </c>
      <c r="C44" s="5" t="s">
        <v>90</v>
      </c>
      <c r="D44" s="5">
        <v>0</v>
      </c>
      <c r="E44" s="5" t="s">
        <v>90</v>
      </c>
      <c r="F44" s="6">
        <v>0</v>
      </c>
      <c r="G44" s="6">
        <v>1</v>
      </c>
    </row>
    <row r="45" spans="1:7" x14ac:dyDescent="0.25">
      <c r="A45" t="s">
        <v>174</v>
      </c>
      <c r="B45" t="s">
        <v>75</v>
      </c>
      <c r="C45" s="5" t="s">
        <v>90</v>
      </c>
      <c r="D45" s="5">
        <v>0</v>
      </c>
      <c r="E45" s="5" t="s">
        <v>90</v>
      </c>
      <c r="F45" s="6">
        <v>0</v>
      </c>
      <c r="G45" s="6">
        <v>1</v>
      </c>
    </row>
    <row r="46" spans="1:7" x14ac:dyDescent="0.25">
      <c r="A46" t="s">
        <v>174</v>
      </c>
      <c r="B46" t="s">
        <v>76</v>
      </c>
      <c r="C46" s="5" t="s">
        <v>90</v>
      </c>
      <c r="D46" s="5">
        <v>0</v>
      </c>
      <c r="E46" s="5" t="s">
        <v>90</v>
      </c>
      <c r="F46" s="6">
        <v>0</v>
      </c>
      <c r="G46" s="6">
        <v>1</v>
      </c>
    </row>
    <row r="47" spans="1:7" x14ac:dyDescent="0.25">
      <c r="A47" t="s">
        <v>174</v>
      </c>
      <c r="B47" t="s">
        <v>77</v>
      </c>
      <c r="C47" s="5" t="s">
        <v>90</v>
      </c>
      <c r="D47" s="5">
        <v>0</v>
      </c>
      <c r="E47" s="5" t="s">
        <v>90</v>
      </c>
      <c r="F47" s="6">
        <v>0</v>
      </c>
      <c r="G47" s="6">
        <v>1</v>
      </c>
    </row>
    <row r="48" spans="1:7" x14ac:dyDescent="0.25">
      <c r="A48" t="s">
        <v>174</v>
      </c>
      <c r="B48" t="s">
        <v>78</v>
      </c>
      <c r="C48" s="5">
        <v>525</v>
      </c>
      <c r="D48" s="5">
        <v>510</v>
      </c>
      <c r="E48" s="5">
        <v>10</v>
      </c>
      <c r="F48" s="6">
        <v>0.98</v>
      </c>
      <c r="G48" s="6">
        <v>0.02</v>
      </c>
    </row>
    <row r="49" spans="1:7" x14ac:dyDescent="0.25">
      <c r="A49" t="s">
        <v>174</v>
      </c>
      <c r="B49" t="s">
        <v>79</v>
      </c>
      <c r="C49" s="5">
        <v>1165</v>
      </c>
      <c r="D49" s="5">
        <v>1145</v>
      </c>
      <c r="E49" s="5">
        <v>20</v>
      </c>
      <c r="F49" s="6">
        <v>0.98</v>
      </c>
      <c r="G49" s="6">
        <v>0.02</v>
      </c>
    </row>
    <row r="50" spans="1:7" x14ac:dyDescent="0.25">
      <c r="A50" t="s">
        <v>174</v>
      </c>
      <c r="B50" t="s">
        <v>80</v>
      </c>
      <c r="C50" s="5">
        <v>3860</v>
      </c>
      <c r="D50" s="5">
        <v>3810</v>
      </c>
      <c r="E50" s="5">
        <v>50</v>
      </c>
      <c r="F50" s="6">
        <v>0.99</v>
      </c>
      <c r="G50" s="6">
        <v>0.01</v>
      </c>
    </row>
    <row r="51" spans="1:7" x14ac:dyDescent="0.25">
      <c r="A51" t="s">
        <v>174</v>
      </c>
      <c r="B51" t="s">
        <v>81</v>
      </c>
      <c r="C51" s="5">
        <v>4645</v>
      </c>
      <c r="D51" s="5">
        <v>4580</v>
      </c>
      <c r="E51" s="5">
        <v>65</v>
      </c>
      <c r="F51" s="6">
        <v>0.99</v>
      </c>
      <c r="G51" s="6">
        <v>0.01</v>
      </c>
    </row>
    <row r="52" spans="1:7" x14ac:dyDescent="0.25">
      <c r="A52" t="s">
        <v>174</v>
      </c>
      <c r="B52" t="s">
        <v>82</v>
      </c>
      <c r="C52" s="5">
        <v>8680</v>
      </c>
      <c r="D52" s="5">
        <v>8405</v>
      </c>
      <c r="E52" s="5">
        <v>275</v>
      </c>
      <c r="F52" s="6">
        <v>0.97</v>
      </c>
      <c r="G52" s="6">
        <v>0.03</v>
      </c>
    </row>
    <row r="53" spans="1:7" x14ac:dyDescent="0.25">
      <c r="A53" t="s">
        <v>174</v>
      </c>
      <c r="B53" t="s">
        <v>83</v>
      </c>
      <c r="C53" s="5">
        <v>22530</v>
      </c>
      <c r="D53" s="5">
        <v>17790</v>
      </c>
      <c r="E53" s="5">
        <v>4745</v>
      </c>
      <c r="F53" s="6">
        <v>0.79</v>
      </c>
      <c r="G53" s="6">
        <v>0.21</v>
      </c>
    </row>
    <row r="54" spans="1:7" x14ac:dyDescent="0.25">
      <c r="A54" t="s">
        <v>174</v>
      </c>
      <c r="B54" t="s">
        <v>84</v>
      </c>
      <c r="C54" s="5">
        <v>45735</v>
      </c>
      <c r="D54" s="5">
        <v>34060</v>
      </c>
      <c r="E54" s="5">
        <v>11670</v>
      </c>
      <c r="F54" s="6">
        <v>0.74</v>
      </c>
      <c r="G54" s="6">
        <v>0.26</v>
      </c>
    </row>
    <row r="55" spans="1:7" x14ac:dyDescent="0.25">
      <c r="A55" t="s">
        <v>174</v>
      </c>
      <c r="B55" t="s">
        <v>85</v>
      </c>
      <c r="C55" s="5">
        <v>64245</v>
      </c>
      <c r="D55" s="5">
        <v>46990</v>
      </c>
      <c r="E55" s="5">
        <v>17255</v>
      </c>
      <c r="F55" s="6">
        <v>0.73</v>
      </c>
      <c r="G55" s="6">
        <v>0.27</v>
      </c>
    </row>
    <row r="56" spans="1:7" x14ac:dyDescent="0.25">
      <c r="A56" t="s">
        <v>174</v>
      </c>
      <c r="B56" t="s">
        <v>86</v>
      </c>
      <c r="C56" s="5">
        <v>82750</v>
      </c>
      <c r="D56" s="5">
        <v>59675</v>
      </c>
      <c r="E56" s="5">
        <v>23070</v>
      </c>
      <c r="F56" s="6">
        <v>0.72</v>
      </c>
      <c r="G56" s="6">
        <v>0.28000000000000003</v>
      </c>
    </row>
    <row r="57" spans="1:7" x14ac:dyDescent="0.25">
      <c r="A57" t="s">
        <v>174</v>
      </c>
      <c r="B57" t="s">
        <v>87</v>
      </c>
      <c r="C57" s="5">
        <v>105110</v>
      </c>
      <c r="D57" s="5">
        <v>75600</v>
      </c>
      <c r="E57" s="5">
        <v>29515</v>
      </c>
      <c r="F57" s="6">
        <v>0.72</v>
      </c>
      <c r="G57" s="6">
        <v>0.28000000000000003</v>
      </c>
    </row>
    <row r="58" spans="1:7" x14ac:dyDescent="0.25">
      <c r="A58" t="s">
        <v>18</v>
      </c>
      <c r="B58" t="s">
        <v>19</v>
      </c>
    </row>
    <row r="59" spans="1:7" x14ac:dyDescent="0.25">
      <c r="A59" t="s">
        <v>42</v>
      </c>
      <c r="B59" t="s">
        <v>43</v>
      </c>
    </row>
    <row r="60" spans="1:7" x14ac:dyDescent="0.25">
      <c r="A60" t="s">
        <v>44</v>
      </c>
      <c r="B60" t="s">
        <v>45</v>
      </c>
    </row>
    <row r="61" spans="1:7" x14ac:dyDescent="0.25">
      <c r="A61" t="s">
        <v>46</v>
      </c>
      <c r="B61" t="s">
        <v>47</v>
      </c>
    </row>
    <row r="62" spans="1:7" x14ac:dyDescent="0.25">
      <c r="A62" t="s">
        <v>48</v>
      </c>
      <c r="B62" t="s">
        <v>49</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5"/>
  <sheetViews>
    <sheetView showGridLines="0" workbookViewId="0">
      <selection activeCell="M2" sqref="M2"/>
    </sheetView>
  </sheetViews>
  <sheetFormatPr defaultColWidth="11.5546875" defaultRowHeight="15.75" x14ac:dyDescent="0.25"/>
  <cols>
    <col min="1" max="1" width="20.6640625" customWidth="1"/>
    <col min="2" max="3" width="12.6640625" customWidth="1"/>
  </cols>
  <sheetData>
    <row r="1" spans="1:3" ht="19.5" x14ac:dyDescent="0.3">
      <c r="A1" s="1" t="s">
        <v>231</v>
      </c>
    </row>
    <row r="2" spans="1:3" x14ac:dyDescent="0.25">
      <c r="A2" t="s">
        <v>56</v>
      </c>
    </row>
    <row r="3" spans="1:3" x14ac:dyDescent="0.25">
      <c r="A3" t="s">
        <v>57</v>
      </c>
    </row>
    <row r="4" spans="1:3" x14ac:dyDescent="0.25">
      <c r="A4" t="s">
        <v>114</v>
      </c>
    </row>
    <row r="5" spans="1:3" x14ac:dyDescent="0.25">
      <c r="A5" t="s">
        <v>59</v>
      </c>
    </row>
    <row r="6" spans="1:3" ht="31.5" x14ac:dyDescent="0.25">
      <c r="A6" s="3" t="s">
        <v>230</v>
      </c>
      <c r="B6" s="4" t="s">
        <v>189</v>
      </c>
      <c r="C6" s="4" t="s">
        <v>194</v>
      </c>
    </row>
    <row r="7" spans="1:3" x14ac:dyDescent="0.25">
      <c r="A7" s="9" t="s">
        <v>70</v>
      </c>
      <c r="B7" s="7">
        <v>112275</v>
      </c>
      <c r="C7" s="8">
        <v>1</v>
      </c>
    </row>
    <row r="8" spans="1:3" x14ac:dyDescent="0.25">
      <c r="A8" t="s">
        <v>116</v>
      </c>
      <c r="B8" s="5">
        <v>2365</v>
      </c>
      <c r="C8" s="6">
        <v>0.02</v>
      </c>
    </row>
    <row r="9" spans="1:3" x14ac:dyDescent="0.25">
      <c r="A9" t="s">
        <v>117</v>
      </c>
      <c r="B9" s="5">
        <v>3175</v>
      </c>
      <c r="C9" s="6">
        <v>0.03</v>
      </c>
    </row>
    <row r="10" spans="1:3" x14ac:dyDescent="0.25">
      <c r="A10" t="s">
        <v>118</v>
      </c>
      <c r="B10" s="5">
        <v>2305</v>
      </c>
      <c r="C10" s="6">
        <v>0.02</v>
      </c>
    </row>
    <row r="11" spans="1:3" x14ac:dyDescent="0.25">
      <c r="A11" t="s">
        <v>119</v>
      </c>
      <c r="B11" s="5">
        <v>1460</v>
      </c>
      <c r="C11" s="6">
        <v>0.01</v>
      </c>
    </row>
    <row r="12" spans="1:3" x14ac:dyDescent="0.25">
      <c r="A12" t="s">
        <v>120</v>
      </c>
      <c r="B12" s="5">
        <v>1350</v>
      </c>
      <c r="C12" s="6">
        <v>0.01</v>
      </c>
    </row>
    <row r="13" spans="1:3" x14ac:dyDescent="0.25">
      <c r="A13" t="s">
        <v>121</v>
      </c>
      <c r="B13" s="5">
        <v>3785</v>
      </c>
      <c r="C13" s="6">
        <v>0.03</v>
      </c>
    </row>
    <row r="14" spans="1:3" x14ac:dyDescent="0.25">
      <c r="A14" t="s">
        <v>122</v>
      </c>
      <c r="B14" s="5">
        <v>3715</v>
      </c>
      <c r="C14" s="6">
        <v>0.03</v>
      </c>
    </row>
    <row r="15" spans="1:3" x14ac:dyDescent="0.25">
      <c r="A15" t="s">
        <v>123</v>
      </c>
      <c r="B15" s="5">
        <v>3575</v>
      </c>
      <c r="C15" s="6">
        <v>0.03</v>
      </c>
    </row>
    <row r="16" spans="1:3" x14ac:dyDescent="0.25">
      <c r="A16" t="s">
        <v>124</v>
      </c>
      <c r="B16" s="5">
        <v>1580</v>
      </c>
      <c r="C16" s="6">
        <v>0.01</v>
      </c>
    </row>
    <row r="17" spans="1:3" x14ac:dyDescent="0.25">
      <c r="A17" t="s">
        <v>125</v>
      </c>
      <c r="B17" s="5">
        <v>1775</v>
      </c>
      <c r="C17" s="6">
        <v>0.02</v>
      </c>
    </row>
    <row r="18" spans="1:3" x14ac:dyDescent="0.25">
      <c r="A18" t="s">
        <v>126</v>
      </c>
      <c r="B18" s="5">
        <v>1460</v>
      </c>
      <c r="C18" s="6">
        <v>0.01</v>
      </c>
    </row>
    <row r="19" spans="1:3" x14ac:dyDescent="0.25">
      <c r="A19" t="s">
        <v>127</v>
      </c>
      <c r="B19" s="5">
        <v>5640</v>
      </c>
      <c r="C19" s="6">
        <v>0.05</v>
      </c>
    </row>
    <row r="20" spans="1:3" x14ac:dyDescent="0.25">
      <c r="A20" t="s">
        <v>128</v>
      </c>
      <c r="B20" s="5">
        <v>3440</v>
      </c>
      <c r="C20" s="6">
        <v>0.03</v>
      </c>
    </row>
    <row r="21" spans="1:3" x14ac:dyDescent="0.25">
      <c r="A21" t="s">
        <v>129</v>
      </c>
      <c r="B21" s="5">
        <v>8235</v>
      </c>
      <c r="C21" s="6">
        <v>7.0000000000000007E-2</v>
      </c>
    </row>
    <row r="22" spans="1:3" x14ac:dyDescent="0.25">
      <c r="A22" t="s">
        <v>130</v>
      </c>
      <c r="B22" s="5">
        <v>17130</v>
      </c>
      <c r="C22" s="6">
        <v>0.15</v>
      </c>
    </row>
    <row r="23" spans="1:3" x14ac:dyDescent="0.25">
      <c r="A23" t="s">
        <v>131</v>
      </c>
      <c r="B23" s="5">
        <v>3730</v>
      </c>
      <c r="C23" s="6">
        <v>0.03</v>
      </c>
    </row>
    <row r="24" spans="1:3" x14ac:dyDescent="0.25">
      <c r="A24" t="s">
        <v>132</v>
      </c>
      <c r="B24" s="5">
        <v>2180</v>
      </c>
      <c r="C24" s="6">
        <v>0.02</v>
      </c>
    </row>
    <row r="25" spans="1:3" x14ac:dyDescent="0.25">
      <c r="A25" t="s">
        <v>133</v>
      </c>
      <c r="B25" s="5">
        <v>1945</v>
      </c>
      <c r="C25" s="6">
        <v>0.02</v>
      </c>
    </row>
    <row r="26" spans="1:3" x14ac:dyDescent="0.25">
      <c r="A26" t="s">
        <v>134</v>
      </c>
      <c r="B26" s="5">
        <v>1435</v>
      </c>
      <c r="C26" s="6">
        <v>0.01</v>
      </c>
    </row>
    <row r="27" spans="1:3" x14ac:dyDescent="0.25">
      <c r="A27" t="s">
        <v>135</v>
      </c>
      <c r="B27" s="5">
        <v>385</v>
      </c>
      <c r="C27" s="6">
        <v>0</v>
      </c>
    </row>
    <row r="28" spans="1:3" x14ac:dyDescent="0.25">
      <c r="A28" t="s">
        <v>136</v>
      </c>
      <c r="B28" s="5">
        <v>4150</v>
      </c>
      <c r="C28" s="6">
        <v>0.04</v>
      </c>
    </row>
    <row r="29" spans="1:3" x14ac:dyDescent="0.25">
      <c r="A29" t="s">
        <v>137</v>
      </c>
      <c r="B29" s="5">
        <v>9985</v>
      </c>
      <c r="C29" s="6">
        <v>0.09</v>
      </c>
    </row>
    <row r="30" spans="1:3" x14ac:dyDescent="0.25">
      <c r="A30" t="s">
        <v>138</v>
      </c>
      <c r="B30" s="5">
        <v>280</v>
      </c>
      <c r="C30" s="6">
        <v>0</v>
      </c>
    </row>
    <row r="31" spans="1:3" x14ac:dyDescent="0.25">
      <c r="A31" t="s">
        <v>139</v>
      </c>
      <c r="B31" s="5">
        <v>2615</v>
      </c>
      <c r="C31" s="6">
        <v>0.02</v>
      </c>
    </row>
    <row r="32" spans="1:3" x14ac:dyDescent="0.25">
      <c r="A32" t="s">
        <v>140</v>
      </c>
      <c r="B32" s="5">
        <v>3550</v>
      </c>
      <c r="C32" s="6">
        <v>0.03</v>
      </c>
    </row>
    <row r="33" spans="1:3" x14ac:dyDescent="0.25">
      <c r="A33" t="s">
        <v>141</v>
      </c>
      <c r="B33" s="5">
        <v>1815</v>
      </c>
      <c r="C33" s="6">
        <v>0.02</v>
      </c>
    </row>
    <row r="34" spans="1:3" x14ac:dyDescent="0.25">
      <c r="A34" t="s">
        <v>142</v>
      </c>
      <c r="B34" s="5">
        <v>250</v>
      </c>
      <c r="C34" s="6">
        <v>0</v>
      </c>
    </row>
    <row r="35" spans="1:3" x14ac:dyDescent="0.25">
      <c r="A35" t="s">
        <v>143</v>
      </c>
      <c r="B35" s="5">
        <v>2565</v>
      </c>
      <c r="C35" s="6">
        <v>0.02</v>
      </c>
    </row>
    <row r="36" spans="1:3" x14ac:dyDescent="0.25">
      <c r="A36" t="s">
        <v>144</v>
      </c>
      <c r="B36" s="5">
        <v>8050</v>
      </c>
      <c r="C36" s="6">
        <v>7.0000000000000007E-2</v>
      </c>
    </row>
    <row r="37" spans="1:3" x14ac:dyDescent="0.25">
      <c r="A37" t="s">
        <v>145</v>
      </c>
      <c r="B37" s="5">
        <v>1535</v>
      </c>
      <c r="C37" s="6">
        <v>0.01</v>
      </c>
    </row>
    <row r="38" spans="1:3" x14ac:dyDescent="0.25">
      <c r="A38" t="s">
        <v>146</v>
      </c>
      <c r="B38" s="5">
        <v>2455</v>
      </c>
      <c r="C38" s="6">
        <v>0.02</v>
      </c>
    </row>
    <row r="39" spans="1:3" x14ac:dyDescent="0.25">
      <c r="A39" t="s">
        <v>147</v>
      </c>
      <c r="B39" s="5">
        <v>4220</v>
      </c>
      <c r="C39" s="6">
        <v>0.04</v>
      </c>
    </row>
    <row r="40" spans="1:3" x14ac:dyDescent="0.25">
      <c r="A40" t="s">
        <v>148</v>
      </c>
      <c r="B40" s="5">
        <v>135</v>
      </c>
      <c r="C40" s="6">
        <v>0</v>
      </c>
    </row>
    <row r="41" spans="1:3" x14ac:dyDescent="0.25">
      <c r="A41" t="s">
        <v>18</v>
      </c>
      <c r="B41" t="s">
        <v>19</v>
      </c>
    </row>
    <row r="42" spans="1:3" x14ac:dyDescent="0.25">
      <c r="A42" t="s">
        <v>30</v>
      </c>
      <c r="B42" t="s">
        <v>31</v>
      </c>
    </row>
    <row r="43" spans="1:3" x14ac:dyDescent="0.25">
      <c r="A43" t="s">
        <v>42</v>
      </c>
      <c r="B43" t="s">
        <v>43</v>
      </c>
    </row>
    <row r="44" spans="1:3" x14ac:dyDescent="0.25">
      <c r="A44" t="s">
        <v>44</v>
      </c>
      <c r="B44" t="s">
        <v>45</v>
      </c>
    </row>
    <row r="45" spans="1:3" x14ac:dyDescent="0.25">
      <c r="A45" t="s">
        <v>48</v>
      </c>
      <c r="B45" t="s">
        <v>49</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3"/>
  <sheetViews>
    <sheetView showGridLines="0" workbookViewId="0">
      <selection activeCell="J13" sqref="J13"/>
    </sheetView>
  </sheetViews>
  <sheetFormatPr defaultColWidth="11.5546875" defaultRowHeight="15.75" x14ac:dyDescent="0.25"/>
  <cols>
    <col min="1" max="1" width="22.6640625" customWidth="1"/>
    <col min="2" max="3" width="12.6640625" customWidth="1"/>
  </cols>
  <sheetData>
    <row r="1" spans="1:3" ht="19.5" x14ac:dyDescent="0.3">
      <c r="A1" s="1" t="s">
        <v>195</v>
      </c>
    </row>
    <row r="2" spans="1:3" x14ac:dyDescent="0.25">
      <c r="A2" t="s">
        <v>56</v>
      </c>
    </row>
    <row r="3" spans="1:3" x14ac:dyDescent="0.25">
      <c r="A3" t="s">
        <v>57</v>
      </c>
    </row>
    <row r="4" spans="1:3" x14ac:dyDescent="0.25">
      <c r="A4" t="s">
        <v>196</v>
      </c>
    </row>
    <row r="5" spans="1:3" x14ac:dyDescent="0.25">
      <c r="A5" t="s">
        <v>59</v>
      </c>
    </row>
    <row r="6" spans="1:3" ht="31.5" x14ac:dyDescent="0.25">
      <c r="A6" s="3" t="s">
        <v>197</v>
      </c>
      <c r="B6" s="4" t="s">
        <v>189</v>
      </c>
      <c r="C6" s="4" t="s">
        <v>194</v>
      </c>
    </row>
    <row r="7" spans="1:3" x14ac:dyDescent="0.25">
      <c r="A7" s="9" t="s">
        <v>70</v>
      </c>
      <c r="B7" s="7">
        <v>112275</v>
      </c>
      <c r="C7" s="8">
        <v>1</v>
      </c>
    </row>
    <row r="8" spans="1:3" x14ac:dyDescent="0.25">
      <c r="A8" t="s">
        <v>103</v>
      </c>
      <c r="B8" s="5">
        <v>725</v>
      </c>
      <c r="C8" s="6">
        <v>0.01</v>
      </c>
    </row>
    <row r="9" spans="1:3" x14ac:dyDescent="0.25">
      <c r="A9" t="s">
        <v>104</v>
      </c>
      <c r="B9" s="5">
        <v>4205</v>
      </c>
      <c r="C9" s="6">
        <v>0.04</v>
      </c>
    </row>
    <row r="10" spans="1:3" x14ac:dyDescent="0.25">
      <c r="A10" t="s">
        <v>105</v>
      </c>
      <c r="B10" s="5">
        <v>4980</v>
      </c>
      <c r="C10" s="6">
        <v>0.04</v>
      </c>
    </row>
    <row r="11" spans="1:3" x14ac:dyDescent="0.25">
      <c r="A11" t="s">
        <v>106</v>
      </c>
      <c r="B11" s="5">
        <v>8445</v>
      </c>
      <c r="C11" s="6">
        <v>0.08</v>
      </c>
    </row>
    <row r="12" spans="1:3" x14ac:dyDescent="0.25">
      <c r="A12" t="s">
        <v>107</v>
      </c>
      <c r="B12" s="5">
        <v>10470</v>
      </c>
      <c r="C12" s="6">
        <v>0.09</v>
      </c>
    </row>
    <row r="13" spans="1:3" x14ac:dyDescent="0.25">
      <c r="A13" t="s">
        <v>108</v>
      </c>
      <c r="B13" s="5">
        <v>10135</v>
      </c>
      <c r="C13" s="6">
        <v>0.09</v>
      </c>
    </row>
    <row r="14" spans="1:3" x14ac:dyDescent="0.25">
      <c r="A14" t="s">
        <v>109</v>
      </c>
      <c r="B14" s="5">
        <v>8630</v>
      </c>
      <c r="C14" s="6">
        <v>0.08</v>
      </c>
    </row>
    <row r="15" spans="1:3" x14ac:dyDescent="0.25">
      <c r="A15" t="s">
        <v>110</v>
      </c>
      <c r="B15" s="5">
        <v>9450</v>
      </c>
      <c r="C15" s="6">
        <v>0.08</v>
      </c>
    </row>
    <row r="16" spans="1:3" x14ac:dyDescent="0.25">
      <c r="A16" t="s">
        <v>111</v>
      </c>
      <c r="B16" s="5">
        <v>11205</v>
      </c>
      <c r="C16" s="6">
        <v>0.1</v>
      </c>
    </row>
    <row r="17" spans="1:3" x14ac:dyDescent="0.25">
      <c r="A17" t="s">
        <v>112</v>
      </c>
      <c r="B17" s="5">
        <v>13155</v>
      </c>
      <c r="C17" s="6">
        <v>0.12</v>
      </c>
    </row>
    <row r="18" spans="1:3" x14ac:dyDescent="0.25">
      <c r="A18" t="s">
        <v>113</v>
      </c>
      <c r="B18" s="5">
        <v>30880</v>
      </c>
      <c r="C18" s="6">
        <v>0.28000000000000003</v>
      </c>
    </row>
    <row r="19" spans="1:3" x14ac:dyDescent="0.25">
      <c r="A19" t="s">
        <v>198</v>
      </c>
      <c r="B19" s="5" t="s">
        <v>90</v>
      </c>
      <c r="C19" s="6">
        <v>0</v>
      </c>
    </row>
    <row r="20" spans="1:3" x14ac:dyDescent="0.25">
      <c r="A20" t="s">
        <v>18</v>
      </c>
      <c r="B20" t="s">
        <v>19</v>
      </c>
    </row>
    <row r="21" spans="1:3" x14ac:dyDescent="0.25">
      <c r="A21" t="s">
        <v>42</v>
      </c>
      <c r="B21" t="s">
        <v>43</v>
      </c>
    </row>
    <row r="22" spans="1:3" x14ac:dyDescent="0.25">
      <c r="A22" t="s">
        <v>44</v>
      </c>
      <c r="B22" t="s">
        <v>45</v>
      </c>
    </row>
    <row r="23" spans="1:3" x14ac:dyDescent="0.25">
      <c r="A23" t="s">
        <v>48</v>
      </c>
      <c r="B23" t="s">
        <v>49</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8"/>
  <sheetViews>
    <sheetView showGridLines="0" topLeftCell="F1" zoomScaleNormal="100" workbookViewId="0">
      <selection activeCell="J11" sqref="J11"/>
    </sheetView>
  </sheetViews>
  <sheetFormatPr defaultColWidth="11.5546875" defaultRowHeight="15.75" x14ac:dyDescent="0.25"/>
  <cols>
    <col min="1" max="1" width="22.6640625" customWidth="1"/>
    <col min="2" max="8" width="13.6640625" customWidth="1"/>
    <col min="9" max="9" width="18.33203125" customWidth="1"/>
    <col min="10" max="11" width="13.77734375" customWidth="1"/>
    <col min="12" max="12" width="15.77734375" customWidth="1"/>
  </cols>
  <sheetData>
    <row r="1" spans="1:12" ht="19.5" x14ac:dyDescent="0.3">
      <c r="A1" s="1" t="s">
        <v>235</v>
      </c>
    </row>
    <row r="2" spans="1:12" x14ac:dyDescent="0.25">
      <c r="A2" t="s">
        <v>56</v>
      </c>
    </row>
    <row r="3" spans="1:12" x14ac:dyDescent="0.25">
      <c r="A3" t="s">
        <v>57</v>
      </c>
    </row>
    <row r="4" spans="1:12" x14ac:dyDescent="0.25">
      <c r="A4" t="s">
        <v>199</v>
      </c>
    </row>
    <row r="5" spans="1:12" x14ac:dyDescent="0.25">
      <c r="A5" t="s">
        <v>59</v>
      </c>
    </row>
    <row r="6" spans="1:12" ht="78.75" x14ac:dyDescent="0.25">
      <c r="A6" s="3" t="s">
        <v>60</v>
      </c>
      <c r="B6" s="4" t="s">
        <v>203</v>
      </c>
      <c r="C6" s="4" t="s">
        <v>200</v>
      </c>
      <c r="D6" s="4" t="s">
        <v>201</v>
      </c>
      <c r="E6" s="4" t="s">
        <v>204</v>
      </c>
      <c r="F6" s="4" t="s">
        <v>205</v>
      </c>
      <c r="G6" s="4" t="s">
        <v>206</v>
      </c>
      <c r="H6" s="4" t="s">
        <v>207</v>
      </c>
      <c r="I6" s="4" t="s">
        <v>208</v>
      </c>
      <c r="J6" s="4" t="s">
        <v>209</v>
      </c>
      <c r="K6" s="4" t="s">
        <v>210</v>
      </c>
      <c r="L6" s="4" t="s">
        <v>202</v>
      </c>
    </row>
    <row r="7" spans="1:12" x14ac:dyDescent="0.25">
      <c r="A7" s="9" t="s">
        <v>70</v>
      </c>
      <c r="B7" s="7">
        <v>275</v>
      </c>
      <c r="C7" s="7">
        <v>250</v>
      </c>
      <c r="D7" s="7">
        <v>155</v>
      </c>
      <c r="E7" s="7">
        <v>85</v>
      </c>
      <c r="F7" s="7">
        <v>10</v>
      </c>
      <c r="G7" s="12">
        <v>0.61</v>
      </c>
      <c r="H7" s="8">
        <v>0.34</v>
      </c>
      <c r="I7" s="12">
        <v>0.04</v>
      </c>
      <c r="J7" s="14">
        <v>18</v>
      </c>
      <c r="K7" s="14">
        <v>230</v>
      </c>
      <c r="L7" s="12">
        <v>0.97</v>
      </c>
    </row>
    <row r="8" spans="1:12" x14ac:dyDescent="0.25">
      <c r="A8" t="s">
        <v>73</v>
      </c>
      <c r="B8" s="5" t="s">
        <v>90</v>
      </c>
      <c r="C8" s="5">
        <v>0</v>
      </c>
      <c r="D8" s="5">
        <v>0</v>
      </c>
      <c r="E8" s="5">
        <v>0</v>
      </c>
      <c r="F8" s="5">
        <v>0</v>
      </c>
      <c r="G8" s="13" t="s">
        <v>164</v>
      </c>
      <c r="H8" s="6" t="s">
        <v>164</v>
      </c>
      <c r="I8" s="13" t="s">
        <v>164</v>
      </c>
      <c r="J8" s="15" t="s">
        <v>164</v>
      </c>
      <c r="K8" s="15">
        <v>0</v>
      </c>
      <c r="L8" s="13" t="s">
        <v>164</v>
      </c>
    </row>
    <row r="9" spans="1:12" x14ac:dyDescent="0.25">
      <c r="A9" t="s">
        <v>74</v>
      </c>
      <c r="B9" s="5">
        <v>0</v>
      </c>
      <c r="C9" s="5" t="s">
        <v>90</v>
      </c>
      <c r="D9" s="5" t="s">
        <v>90</v>
      </c>
      <c r="E9" s="5">
        <v>0</v>
      </c>
      <c r="F9" s="5">
        <v>0</v>
      </c>
      <c r="G9" s="13">
        <v>1</v>
      </c>
      <c r="H9" s="6">
        <v>0</v>
      </c>
      <c r="I9" s="13">
        <v>0</v>
      </c>
      <c r="J9" s="15">
        <v>35</v>
      </c>
      <c r="K9" s="15" t="s">
        <v>90</v>
      </c>
      <c r="L9" s="13">
        <v>1</v>
      </c>
    </row>
    <row r="10" spans="1:12" x14ac:dyDescent="0.25">
      <c r="A10" t="s">
        <v>75</v>
      </c>
      <c r="B10" s="5" t="s">
        <v>90</v>
      </c>
      <c r="C10" s="5">
        <v>0</v>
      </c>
      <c r="D10" s="5">
        <v>0</v>
      </c>
      <c r="E10" s="5">
        <v>0</v>
      </c>
      <c r="F10" s="5">
        <v>0</v>
      </c>
      <c r="G10" s="13" t="s">
        <v>164</v>
      </c>
      <c r="H10" s="6" t="s">
        <v>164</v>
      </c>
      <c r="I10" s="13" t="s">
        <v>164</v>
      </c>
      <c r="J10" s="15" t="s">
        <v>164</v>
      </c>
      <c r="K10" s="15">
        <v>0</v>
      </c>
      <c r="L10" s="13" t="s">
        <v>164</v>
      </c>
    </row>
    <row r="11" spans="1:12" x14ac:dyDescent="0.25">
      <c r="A11" t="s">
        <v>76</v>
      </c>
      <c r="B11" s="5">
        <v>5</v>
      </c>
      <c r="C11" s="5">
        <v>0</v>
      </c>
      <c r="D11" s="5">
        <v>0</v>
      </c>
      <c r="E11" s="5">
        <v>0</v>
      </c>
      <c r="F11" s="5">
        <v>0</v>
      </c>
      <c r="G11" s="13" t="s">
        <v>164</v>
      </c>
      <c r="H11" s="6" t="s">
        <v>164</v>
      </c>
      <c r="I11" s="13" t="s">
        <v>164</v>
      </c>
      <c r="J11" s="15" t="s">
        <v>164</v>
      </c>
      <c r="K11" s="15">
        <v>0</v>
      </c>
      <c r="L11" s="13" t="s">
        <v>164</v>
      </c>
    </row>
    <row r="12" spans="1:12" x14ac:dyDescent="0.25">
      <c r="A12" t="s">
        <v>77</v>
      </c>
      <c r="B12" s="5">
        <v>5</v>
      </c>
      <c r="C12" s="5" t="s">
        <v>90</v>
      </c>
      <c r="D12" s="5" t="s">
        <v>90</v>
      </c>
      <c r="E12" s="5">
        <v>0</v>
      </c>
      <c r="F12" s="5">
        <v>0</v>
      </c>
      <c r="G12" s="13">
        <v>1</v>
      </c>
      <c r="H12" s="6">
        <v>0</v>
      </c>
      <c r="I12" s="13">
        <v>0</v>
      </c>
      <c r="J12" s="15">
        <v>33</v>
      </c>
      <c r="K12" s="15" t="s">
        <v>90</v>
      </c>
      <c r="L12" s="13">
        <v>1</v>
      </c>
    </row>
    <row r="13" spans="1:12" x14ac:dyDescent="0.25">
      <c r="A13" t="s">
        <v>78</v>
      </c>
      <c r="B13" s="5">
        <v>5</v>
      </c>
      <c r="C13" s="5">
        <v>5</v>
      </c>
      <c r="D13" s="5">
        <v>5</v>
      </c>
      <c r="E13" s="5" t="s">
        <v>90</v>
      </c>
      <c r="F13" s="5" t="s">
        <v>90</v>
      </c>
      <c r="G13" s="13">
        <v>0.56999999999999995</v>
      </c>
      <c r="H13" s="5" t="s">
        <v>90</v>
      </c>
      <c r="I13" s="5" t="s">
        <v>90</v>
      </c>
      <c r="J13" s="15">
        <v>52</v>
      </c>
      <c r="K13" s="15">
        <v>5</v>
      </c>
      <c r="L13" s="13">
        <v>0.67</v>
      </c>
    </row>
    <row r="14" spans="1:12" x14ac:dyDescent="0.25">
      <c r="A14" t="s">
        <v>79</v>
      </c>
      <c r="B14" s="5">
        <v>10</v>
      </c>
      <c r="C14" s="5">
        <v>5</v>
      </c>
      <c r="D14" s="5" t="s">
        <v>90</v>
      </c>
      <c r="E14" s="5">
        <v>5</v>
      </c>
      <c r="F14" s="5">
        <v>0</v>
      </c>
      <c r="G14" s="5" t="s">
        <v>90</v>
      </c>
      <c r="H14" s="5" t="s">
        <v>90</v>
      </c>
      <c r="I14" s="13">
        <v>0</v>
      </c>
      <c r="J14" s="15">
        <v>34</v>
      </c>
      <c r="K14" s="15">
        <v>5</v>
      </c>
      <c r="L14" s="13">
        <v>1</v>
      </c>
    </row>
    <row r="15" spans="1:12" x14ac:dyDescent="0.25">
      <c r="A15" t="s">
        <v>80</v>
      </c>
      <c r="B15" s="5">
        <v>15</v>
      </c>
      <c r="C15" s="5">
        <v>15</v>
      </c>
      <c r="D15" s="5">
        <v>5</v>
      </c>
      <c r="E15" s="5">
        <v>5</v>
      </c>
      <c r="F15" s="5" t="s">
        <v>90</v>
      </c>
      <c r="G15" s="13">
        <v>0.46</v>
      </c>
      <c r="H15" s="5" t="s">
        <v>90</v>
      </c>
      <c r="I15" s="5" t="s">
        <v>90</v>
      </c>
      <c r="J15" s="15">
        <v>38</v>
      </c>
      <c r="K15" s="15">
        <v>10</v>
      </c>
      <c r="L15" s="13">
        <v>0.83</v>
      </c>
    </row>
    <row r="16" spans="1:12" x14ac:dyDescent="0.25">
      <c r="A16" t="s">
        <v>81</v>
      </c>
      <c r="B16" s="5">
        <v>10</v>
      </c>
      <c r="C16" s="5">
        <v>15</v>
      </c>
      <c r="D16" s="5">
        <v>10</v>
      </c>
      <c r="E16" s="5">
        <v>5</v>
      </c>
      <c r="F16" s="5">
        <v>0</v>
      </c>
      <c r="G16" s="13">
        <v>0.64</v>
      </c>
      <c r="H16" s="6">
        <v>0.36</v>
      </c>
      <c r="I16" s="13">
        <v>0</v>
      </c>
      <c r="J16" s="15">
        <v>17</v>
      </c>
      <c r="K16" s="15">
        <v>15</v>
      </c>
      <c r="L16" s="13">
        <v>1</v>
      </c>
    </row>
    <row r="17" spans="1:14" x14ac:dyDescent="0.25">
      <c r="A17" t="s">
        <v>82</v>
      </c>
      <c r="B17" s="5">
        <v>20</v>
      </c>
      <c r="C17" s="5">
        <v>20</v>
      </c>
      <c r="D17" s="5">
        <v>15</v>
      </c>
      <c r="E17" s="5">
        <v>5</v>
      </c>
      <c r="F17" s="5" t="s">
        <v>90</v>
      </c>
      <c r="G17" s="13">
        <v>0.65</v>
      </c>
      <c r="H17" s="5" t="s">
        <v>90</v>
      </c>
      <c r="I17" s="5" t="s">
        <v>90</v>
      </c>
      <c r="J17" s="15">
        <v>9</v>
      </c>
      <c r="K17" s="15">
        <v>20</v>
      </c>
      <c r="L17" s="13">
        <v>1</v>
      </c>
    </row>
    <row r="18" spans="1:14" x14ac:dyDescent="0.25">
      <c r="A18" t="s">
        <v>83</v>
      </c>
      <c r="B18" s="5">
        <v>40</v>
      </c>
      <c r="C18" s="5">
        <v>25</v>
      </c>
      <c r="D18" s="5">
        <v>15</v>
      </c>
      <c r="E18" s="5">
        <v>10</v>
      </c>
      <c r="F18" s="5">
        <v>0</v>
      </c>
      <c r="G18" s="13">
        <v>0.63</v>
      </c>
      <c r="H18" s="6">
        <v>0.37</v>
      </c>
      <c r="I18" s="13">
        <v>0</v>
      </c>
      <c r="J18" s="15">
        <v>11</v>
      </c>
      <c r="K18" s="15">
        <v>25</v>
      </c>
      <c r="L18" s="13">
        <v>1</v>
      </c>
    </row>
    <row r="19" spans="1:14" x14ac:dyDescent="0.25">
      <c r="A19" t="s">
        <v>84</v>
      </c>
      <c r="B19" s="5">
        <v>40</v>
      </c>
      <c r="C19" s="5">
        <v>30</v>
      </c>
      <c r="D19" s="5">
        <v>25</v>
      </c>
      <c r="E19" s="5">
        <v>5</v>
      </c>
      <c r="F19" s="5" t="s">
        <v>90</v>
      </c>
      <c r="G19" s="13">
        <v>0.74</v>
      </c>
      <c r="H19" s="5" t="s">
        <v>90</v>
      </c>
      <c r="I19" s="5" t="s">
        <v>90</v>
      </c>
      <c r="J19" s="15">
        <v>16</v>
      </c>
      <c r="K19" s="15">
        <v>30</v>
      </c>
      <c r="L19" s="13">
        <v>1</v>
      </c>
    </row>
    <row r="20" spans="1:14" x14ac:dyDescent="0.25">
      <c r="A20" t="s">
        <v>85</v>
      </c>
      <c r="B20" s="5">
        <v>50</v>
      </c>
      <c r="C20" s="5">
        <v>40</v>
      </c>
      <c r="D20" s="5">
        <v>25</v>
      </c>
      <c r="E20" s="5">
        <v>10</v>
      </c>
      <c r="F20" s="5" t="s">
        <v>90</v>
      </c>
      <c r="G20" s="13">
        <v>0.65</v>
      </c>
      <c r="H20" s="5" t="s">
        <v>90</v>
      </c>
      <c r="I20" s="5" t="s">
        <v>90</v>
      </c>
      <c r="J20" s="15">
        <v>20</v>
      </c>
      <c r="K20" s="15">
        <v>35</v>
      </c>
      <c r="L20" s="13">
        <v>0.97</v>
      </c>
    </row>
    <row r="21" spans="1:14" x14ac:dyDescent="0.25">
      <c r="A21" t="s">
        <v>86</v>
      </c>
      <c r="B21" s="5">
        <v>45</v>
      </c>
      <c r="C21" s="5">
        <v>50</v>
      </c>
      <c r="D21" s="5">
        <v>25</v>
      </c>
      <c r="E21" s="5">
        <v>20</v>
      </c>
      <c r="F21" s="5">
        <v>5</v>
      </c>
      <c r="G21" s="13">
        <v>0.54</v>
      </c>
      <c r="H21" s="6">
        <v>0.38</v>
      </c>
      <c r="I21" s="13">
        <v>0.08</v>
      </c>
      <c r="J21" s="15">
        <v>19</v>
      </c>
      <c r="K21" s="15">
        <v>45</v>
      </c>
      <c r="L21" s="13">
        <v>1</v>
      </c>
    </row>
    <row r="22" spans="1:14" x14ac:dyDescent="0.25">
      <c r="A22" t="s">
        <v>87</v>
      </c>
      <c r="B22" s="5">
        <v>30</v>
      </c>
      <c r="C22" s="5">
        <v>40</v>
      </c>
      <c r="D22" s="5">
        <v>25</v>
      </c>
      <c r="E22" s="5">
        <v>15</v>
      </c>
      <c r="F22" s="5" t="s">
        <v>90</v>
      </c>
      <c r="G22" s="13">
        <v>0.57999999999999996</v>
      </c>
      <c r="H22" s="5" t="s">
        <v>90</v>
      </c>
      <c r="I22" s="5" t="s">
        <v>90</v>
      </c>
      <c r="J22" s="15">
        <v>24</v>
      </c>
      <c r="K22" s="15">
        <v>35</v>
      </c>
      <c r="L22" s="13">
        <v>0.92</v>
      </c>
    </row>
    <row r="23" spans="1:14" x14ac:dyDescent="0.25">
      <c r="A23" s="9" t="s">
        <v>88</v>
      </c>
      <c r="B23" s="7">
        <v>5</v>
      </c>
      <c r="C23" s="7" t="s">
        <v>90</v>
      </c>
      <c r="D23" s="7" t="s">
        <v>90</v>
      </c>
      <c r="E23" s="7">
        <v>0</v>
      </c>
      <c r="F23" s="7">
        <v>0</v>
      </c>
      <c r="G23" s="12">
        <v>1</v>
      </c>
      <c r="H23" s="8">
        <v>0</v>
      </c>
      <c r="I23" s="16">
        <v>0</v>
      </c>
      <c r="J23" s="14">
        <v>35</v>
      </c>
      <c r="K23" s="14" t="s">
        <v>90</v>
      </c>
      <c r="L23" s="16">
        <v>1</v>
      </c>
    </row>
    <row r="24" spans="1:14" x14ac:dyDescent="0.25">
      <c r="A24" s="9" t="s">
        <v>89</v>
      </c>
      <c r="B24" s="7">
        <v>270</v>
      </c>
      <c r="C24" s="7">
        <v>245</v>
      </c>
      <c r="D24" s="7">
        <v>150</v>
      </c>
      <c r="E24" s="7">
        <v>85</v>
      </c>
      <c r="F24" s="7">
        <v>10</v>
      </c>
      <c r="G24" s="12">
        <v>0.61</v>
      </c>
      <c r="H24" s="8">
        <v>0.34</v>
      </c>
      <c r="I24" s="16">
        <v>0.04</v>
      </c>
      <c r="J24" s="14">
        <v>18</v>
      </c>
      <c r="K24" s="14">
        <v>230</v>
      </c>
      <c r="L24" s="16">
        <v>0.97</v>
      </c>
    </row>
    <row r="25" spans="1:14" x14ac:dyDescent="0.25">
      <c r="A25" t="s">
        <v>18</v>
      </c>
      <c r="B25" t="s">
        <v>19</v>
      </c>
    </row>
    <row r="26" spans="1:14" x14ac:dyDescent="0.25">
      <c r="A26" t="s">
        <v>22</v>
      </c>
      <c r="B26" t="s">
        <v>23</v>
      </c>
    </row>
    <row r="27" spans="1:14" x14ac:dyDescent="0.25">
      <c r="A27" t="s">
        <v>24</v>
      </c>
      <c r="B27" t="s">
        <v>25</v>
      </c>
    </row>
    <row r="28" spans="1:14" x14ac:dyDescent="0.25">
      <c r="A28" t="s">
        <v>50</v>
      </c>
      <c r="B28" t="s">
        <v>51</v>
      </c>
    </row>
    <row r="29" spans="1:14" x14ac:dyDescent="0.25">
      <c r="A29" t="s">
        <v>52</v>
      </c>
      <c r="B29" t="s">
        <v>53</v>
      </c>
    </row>
    <row r="30" spans="1:14" x14ac:dyDescent="0.25">
      <c r="A30" t="s">
        <v>54</v>
      </c>
      <c r="B30" s="17" t="s">
        <v>211</v>
      </c>
      <c r="C30" s="17"/>
      <c r="D30" s="17"/>
      <c r="E30" s="17"/>
      <c r="F30" s="17"/>
      <c r="G30" s="17"/>
      <c r="H30" s="17"/>
      <c r="I30" s="17"/>
      <c r="J30" s="17"/>
      <c r="K30" s="17"/>
      <c r="L30" s="17"/>
      <c r="M30" s="17"/>
      <c r="N30" s="17"/>
    </row>
    <row r="31" spans="1:14" x14ac:dyDescent="0.25">
      <c r="A31" t="s">
        <v>220</v>
      </c>
      <c r="B31" t="s">
        <v>212</v>
      </c>
    </row>
    <row r="32" spans="1:14" x14ac:dyDescent="0.25">
      <c r="A32" t="s">
        <v>221</v>
      </c>
      <c r="B32" t="s">
        <v>213</v>
      </c>
    </row>
    <row r="33" spans="1:2" x14ac:dyDescent="0.25">
      <c r="A33" t="s">
        <v>222</v>
      </c>
      <c r="B33" t="s">
        <v>214</v>
      </c>
    </row>
    <row r="34" spans="1:2" x14ac:dyDescent="0.25">
      <c r="A34" t="s">
        <v>223</v>
      </c>
      <c r="B34" t="s">
        <v>215</v>
      </c>
    </row>
    <row r="35" spans="1:2" x14ac:dyDescent="0.25">
      <c r="A35" t="s">
        <v>224</v>
      </c>
      <c r="B35" t="s">
        <v>216</v>
      </c>
    </row>
    <row r="36" spans="1:2" x14ac:dyDescent="0.25">
      <c r="A36" t="s">
        <v>225</v>
      </c>
      <c r="B36" t="s">
        <v>217</v>
      </c>
    </row>
    <row r="37" spans="1:2" x14ac:dyDescent="0.25">
      <c r="A37" t="s">
        <v>226</v>
      </c>
      <c r="B37" t="s">
        <v>218</v>
      </c>
    </row>
    <row r="38" spans="1:2" x14ac:dyDescent="0.25">
      <c r="A38" t="s">
        <v>227</v>
      </c>
      <c r="B38" t="s">
        <v>219</v>
      </c>
    </row>
  </sheetData>
  <phoneticPr fontId="5" type="noConversion"/>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6"/>
  <sheetViews>
    <sheetView showGridLines="0" workbookViewId="0">
      <selection activeCell="E2" sqref="E2"/>
    </sheetView>
  </sheetViews>
  <sheetFormatPr defaultColWidth="11.5546875" defaultRowHeight="15.75" x14ac:dyDescent="0.25"/>
  <cols>
    <col min="1" max="1" width="12.6640625" customWidth="1"/>
    <col min="2" max="2" width="100.6640625" customWidth="1"/>
  </cols>
  <sheetData>
    <row r="1" spans="1:2" ht="19.5" x14ac:dyDescent="0.3">
      <c r="A1" s="1" t="s">
        <v>13</v>
      </c>
    </row>
    <row r="2" spans="1:2" x14ac:dyDescent="0.25">
      <c r="A2" t="s">
        <v>14</v>
      </c>
    </row>
    <row r="3" spans="1:2" x14ac:dyDescent="0.25">
      <c r="A3" t="s">
        <v>15</v>
      </c>
    </row>
    <row r="4" spans="1:2" x14ac:dyDescent="0.25">
      <c r="A4" t="s">
        <v>16</v>
      </c>
      <c r="B4" t="s">
        <v>17</v>
      </c>
    </row>
    <row r="5" spans="1:2" x14ac:dyDescent="0.25">
      <c r="A5" t="s">
        <v>18</v>
      </c>
      <c r="B5" s="3" t="s">
        <v>19</v>
      </c>
    </row>
    <row r="6" spans="1:2" ht="63" x14ac:dyDescent="0.25">
      <c r="A6" t="s">
        <v>20</v>
      </c>
      <c r="B6" s="3" t="s">
        <v>21</v>
      </c>
    </row>
    <row r="7" spans="1:2" ht="31.5" x14ac:dyDescent="0.25">
      <c r="A7" t="s">
        <v>22</v>
      </c>
      <c r="B7" s="3" t="s">
        <v>23</v>
      </c>
    </row>
    <row r="8" spans="1:2" ht="31.5" x14ac:dyDescent="0.25">
      <c r="A8" t="s">
        <v>24</v>
      </c>
      <c r="B8" s="3" t="s">
        <v>25</v>
      </c>
    </row>
    <row r="9" spans="1:2" ht="47.25" x14ac:dyDescent="0.25">
      <c r="A9" t="s">
        <v>26</v>
      </c>
      <c r="B9" s="3" t="s">
        <v>27</v>
      </c>
    </row>
    <row r="10" spans="1:2" x14ac:dyDescent="0.25">
      <c r="A10" t="s">
        <v>28</v>
      </c>
      <c r="B10" s="3" t="s">
        <v>29</v>
      </c>
    </row>
    <row r="11" spans="1:2" ht="47.25" x14ac:dyDescent="0.25">
      <c r="A11" t="s">
        <v>30</v>
      </c>
      <c r="B11" s="3" t="s">
        <v>31</v>
      </c>
    </row>
    <row r="12" spans="1:2" ht="31.5" x14ac:dyDescent="0.25">
      <c r="A12" t="s">
        <v>32</v>
      </c>
      <c r="B12" s="3" t="s">
        <v>33</v>
      </c>
    </row>
    <row r="13" spans="1:2" ht="47.25" x14ac:dyDescent="0.25">
      <c r="A13" t="s">
        <v>34</v>
      </c>
      <c r="B13" s="3" t="s">
        <v>35</v>
      </c>
    </row>
    <row r="14" spans="1:2" x14ac:dyDescent="0.25">
      <c r="A14" t="s">
        <v>36</v>
      </c>
      <c r="B14" s="3" t="s">
        <v>37</v>
      </c>
    </row>
    <row r="15" spans="1:2" ht="31.5" x14ac:dyDescent="0.25">
      <c r="A15" t="s">
        <v>38</v>
      </c>
      <c r="B15" s="3" t="s">
        <v>39</v>
      </c>
    </row>
    <row r="16" spans="1:2" ht="31.5" x14ac:dyDescent="0.25">
      <c r="A16" t="s">
        <v>40</v>
      </c>
      <c r="B16" s="3" t="s">
        <v>41</v>
      </c>
    </row>
    <row r="17" spans="1:2" x14ac:dyDescent="0.25">
      <c r="A17" t="s">
        <v>42</v>
      </c>
      <c r="B17" s="3" t="s">
        <v>43</v>
      </c>
    </row>
    <row r="18" spans="1:2" ht="31.5" x14ac:dyDescent="0.25">
      <c r="A18" t="s">
        <v>44</v>
      </c>
      <c r="B18" s="3" t="s">
        <v>45</v>
      </c>
    </row>
    <row r="19" spans="1:2" ht="31.5" x14ac:dyDescent="0.25">
      <c r="A19" t="s">
        <v>46</v>
      </c>
      <c r="B19" s="3" t="s">
        <v>47</v>
      </c>
    </row>
    <row r="20" spans="1:2" ht="31.5" x14ac:dyDescent="0.25">
      <c r="A20" t="s">
        <v>48</v>
      </c>
      <c r="B20" s="3" t="s">
        <v>49</v>
      </c>
    </row>
    <row r="21" spans="1:2" x14ac:dyDescent="0.25">
      <c r="A21" s="3" t="s">
        <v>50</v>
      </c>
      <c r="B21" s="3" t="s">
        <v>51</v>
      </c>
    </row>
    <row r="22" spans="1:2" x14ac:dyDescent="0.25">
      <c r="A22" s="3" t="s">
        <v>52</v>
      </c>
      <c r="B22" s="3" t="s">
        <v>53</v>
      </c>
    </row>
    <row r="23" spans="1:2" ht="31.5" x14ac:dyDescent="0.25">
      <c r="A23" s="3" t="s">
        <v>54</v>
      </c>
      <c r="B23" s="3" t="s">
        <v>211</v>
      </c>
    </row>
    <row r="24" spans="1:2" ht="47.25" x14ac:dyDescent="0.25">
      <c r="A24" s="3" t="s">
        <v>220</v>
      </c>
      <c r="B24" s="3" t="s">
        <v>212</v>
      </c>
    </row>
    <row r="25" spans="1:2" ht="31.5" x14ac:dyDescent="0.25">
      <c r="A25" s="3" t="s">
        <v>221</v>
      </c>
      <c r="B25" s="3" t="s">
        <v>213</v>
      </c>
    </row>
    <row r="26" spans="1:2" ht="47.25" x14ac:dyDescent="0.25">
      <c r="A26" s="3" t="s">
        <v>222</v>
      </c>
      <c r="B26" s="3" t="s">
        <v>214</v>
      </c>
    </row>
    <row r="27" spans="1:2" ht="31.5" x14ac:dyDescent="0.25">
      <c r="A27" s="3" t="s">
        <v>223</v>
      </c>
      <c r="B27" s="3" t="s">
        <v>215</v>
      </c>
    </row>
    <row r="28" spans="1:2" ht="63" x14ac:dyDescent="0.25">
      <c r="A28" s="3" t="s">
        <v>224</v>
      </c>
      <c r="B28" s="3" t="s">
        <v>216</v>
      </c>
    </row>
    <row r="29" spans="1:2" ht="63" x14ac:dyDescent="0.25">
      <c r="A29" s="3" t="s">
        <v>225</v>
      </c>
      <c r="B29" s="3" t="s">
        <v>217</v>
      </c>
    </row>
    <row r="30" spans="1:2" ht="47.25" x14ac:dyDescent="0.25">
      <c r="A30" s="3" t="s">
        <v>226</v>
      </c>
      <c r="B30" s="3" t="s">
        <v>218</v>
      </c>
    </row>
    <row r="31" spans="1:2" ht="31.5" x14ac:dyDescent="0.25">
      <c r="A31" s="3" t="s">
        <v>227</v>
      </c>
      <c r="B31" s="3" t="s">
        <v>219</v>
      </c>
    </row>
    <row r="36" spans="2:3" x14ac:dyDescent="0.25">
      <c r="B36" s="17"/>
      <c r="C36" s="17"/>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1"/>
  <sheetViews>
    <sheetView showGridLines="0" workbookViewId="0">
      <selection activeCell="D7" sqref="D7"/>
    </sheetView>
  </sheetViews>
  <sheetFormatPr defaultColWidth="11.5546875" defaultRowHeight="15.75" x14ac:dyDescent="0.25"/>
  <cols>
    <col min="1" max="1" width="22.6640625" customWidth="1"/>
    <col min="2" max="10" width="12.6640625" customWidth="1"/>
  </cols>
  <sheetData>
    <row r="1" spans="1:10" ht="19.5" x14ac:dyDescent="0.3">
      <c r="A1" s="1" t="s">
        <v>55</v>
      </c>
    </row>
    <row r="2" spans="1:10" x14ac:dyDescent="0.25">
      <c r="A2" t="s">
        <v>56</v>
      </c>
    </row>
    <row r="3" spans="1:10" x14ac:dyDescent="0.25">
      <c r="A3" t="s">
        <v>57</v>
      </c>
    </row>
    <row r="4" spans="1:10" x14ac:dyDescent="0.25">
      <c r="A4" t="s">
        <v>58</v>
      </c>
    </row>
    <row r="5" spans="1:10" x14ac:dyDescent="0.25">
      <c r="A5" t="s">
        <v>59</v>
      </c>
    </row>
    <row r="6" spans="1:10" ht="63" x14ac:dyDescent="0.25">
      <c r="A6" s="3" t="s">
        <v>60</v>
      </c>
      <c r="B6" s="4" t="s">
        <v>61</v>
      </c>
      <c r="C6" s="4" t="s">
        <v>62</v>
      </c>
      <c r="D6" s="4" t="s">
        <v>63</v>
      </c>
      <c r="E6" s="4" t="s">
        <v>64</v>
      </c>
      <c r="F6" s="4" t="s">
        <v>65</v>
      </c>
      <c r="G6" s="4" t="s">
        <v>66</v>
      </c>
      <c r="H6" s="4" t="s">
        <v>67</v>
      </c>
      <c r="I6" s="4" t="s">
        <v>68</v>
      </c>
      <c r="J6" s="4" t="s">
        <v>69</v>
      </c>
    </row>
    <row r="7" spans="1:10" x14ac:dyDescent="0.25">
      <c r="A7" s="9" t="s">
        <v>70</v>
      </c>
      <c r="B7" s="7">
        <v>17260</v>
      </c>
      <c r="C7" s="8">
        <v>1</v>
      </c>
      <c r="D7" s="7">
        <v>10375</v>
      </c>
      <c r="E7" s="7">
        <v>7555</v>
      </c>
      <c r="F7" s="7">
        <v>1765</v>
      </c>
      <c r="G7" s="7">
        <v>1050</v>
      </c>
      <c r="H7" s="8">
        <v>0.73</v>
      </c>
      <c r="I7" s="8">
        <v>0.17</v>
      </c>
      <c r="J7" s="8">
        <v>0.1</v>
      </c>
    </row>
    <row r="8" spans="1:10" x14ac:dyDescent="0.25">
      <c r="A8" t="s">
        <v>71</v>
      </c>
      <c r="B8" s="5">
        <v>55</v>
      </c>
      <c r="C8" s="6">
        <v>0</v>
      </c>
      <c r="D8" s="5">
        <v>20</v>
      </c>
      <c r="E8" s="5">
        <v>15</v>
      </c>
      <c r="F8" s="5" t="s">
        <v>90</v>
      </c>
      <c r="G8" s="5">
        <v>5</v>
      </c>
      <c r="H8" s="6">
        <v>0.68</v>
      </c>
      <c r="I8" s="6" t="s">
        <v>90</v>
      </c>
      <c r="J8" s="6" t="s">
        <v>90</v>
      </c>
    </row>
    <row r="9" spans="1:10" x14ac:dyDescent="0.25">
      <c r="A9" t="s">
        <v>72</v>
      </c>
      <c r="B9" s="5">
        <v>145</v>
      </c>
      <c r="C9" s="6">
        <v>0.01</v>
      </c>
      <c r="D9" s="5">
        <v>50</v>
      </c>
      <c r="E9" s="5">
        <v>35</v>
      </c>
      <c r="F9" s="5" t="s">
        <v>90</v>
      </c>
      <c r="G9" s="5">
        <v>15</v>
      </c>
      <c r="H9" s="6">
        <v>0.67</v>
      </c>
      <c r="I9" s="6" t="s">
        <v>90</v>
      </c>
      <c r="J9" s="6" t="s">
        <v>90</v>
      </c>
    </row>
    <row r="10" spans="1:10" x14ac:dyDescent="0.25">
      <c r="A10" t="s">
        <v>73</v>
      </c>
      <c r="B10" s="5">
        <v>160</v>
      </c>
      <c r="C10" s="6">
        <v>0.01</v>
      </c>
      <c r="D10" s="5">
        <v>100</v>
      </c>
      <c r="E10" s="5">
        <v>70</v>
      </c>
      <c r="F10" s="5">
        <v>10</v>
      </c>
      <c r="G10" s="5">
        <v>20</v>
      </c>
      <c r="H10" s="6">
        <v>0.7</v>
      </c>
      <c r="I10" s="6">
        <v>0.08</v>
      </c>
      <c r="J10" s="6">
        <v>0.22</v>
      </c>
    </row>
    <row r="11" spans="1:10" x14ac:dyDescent="0.25">
      <c r="A11" t="s">
        <v>74</v>
      </c>
      <c r="B11" s="5">
        <v>160</v>
      </c>
      <c r="C11" s="6">
        <v>0.01</v>
      </c>
      <c r="D11" s="5">
        <v>135</v>
      </c>
      <c r="E11" s="5">
        <v>95</v>
      </c>
      <c r="F11" s="5">
        <v>20</v>
      </c>
      <c r="G11" s="5">
        <v>25</v>
      </c>
      <c r="H11" s="6">
        <v>0.69</v>
      </c>
      <c r="I11" s="6">
        <v>0.14000000000000001</v>
      </c>
      <c r="J11" s="6">
        <v>0.17</v>
      </c>
    </row>
    <row r="12" spans="1:10" x14ac:dyDescent="0.25">
      <c r="A12" t="s">
        <v>75</v>
      </c>
      <c r="B12" s="5">
        <v>165</v>
      </c>
      <c r="C12" s="6">
        <v>0.01</v>
      </c>
      <c r="D12" s="5">
        <v>120</v>
      </c>
      <c r="E12" s="5">
        <v>80</v>
      </c>
      <c r="F12" s="5">
        <v>20</v>
      </c>
      <c r="G12" s="5">
        <v>20</v>
      </c>
      <c r="H12" s="6">
        <v>0.67</v>
      </c>
      <c r="I12" s="6">
        <v>0.17</v>
      </c>
      <c r="J12" s="6">
        <v>0.16</v>
      </c>
    </row>
    <row r="13" spans="1:10" x14ac:dyDescent="0.25">
      <c r="A13" t="s">
        <v>76</v>
      </c>
      <c r="B13" s="5">
        <v>200</v>
      </c>
      <c r="C13" s="6">
        <v>0.01</v>
      </c>
      <c r="D13" s="5">
        <v>235</v>
      </c>
      <c r="E13" s="5">
        <v>175</v>
      </c>
      <c r="F13" s="5">
        <v>25</v>
      </c>
      <c r="G13" s="5">
        <v>35</v>
      </c>
      <c r="H13" s="6">
        <v>0.75</v>
      </c>
      <c r="I13" s="6">
        <v>0.1</v>
      </c>
      <c r="J13" s="6">
        <v>0.15</v>
      </c>
    </row>
    <row r="14" spans="1:10" x14ac:dyDescent="0.25">
      <c r="A14" t="s">
        <v>77</v>
      </c>
      <c r="B14" s="5">
        <v>220</v>
      </c>
      <c r="C14" s="6">
        <v>0.01</v>
      </c>
      <c r="D14" s="5">
        <v>170</v>
      </c>
      <c r="E14" s="5">
        <v>105</v>
      </c>
      <c r="F14" s="5">
        <v>25</v>
      </c>
      <c r="G14" s="5">
        <v>45</v>
      </c>
      <c r="H14" s="6">
        <v>0.6</v>
      </c>
      <c r="I14" s="6">
        <v>0.15</v>
      </c>
      <c r="J14" s="6">
        <v>0.25</v>
      </c>
    </row>
    <row r="15" spans="1:10" x14ac:dyDescent="0.25">
      <c r="A15" t="s">
        <v>78</v>
      </c>
      <c r="B15" s="5">
        <v>275</v>
      </c>
      <c r="C15" s="6">
        <v>0.02</v>
      </c>
      <c r="D15" s="5">
        <v>255</v>
      </c>
      <c r="E15" s="5">
        <v>195</v>
      </c>
      <c r="F15" s="5">
        <v>30</v>
      </c>
      <c r="G15" s="5">
        <v>30</v>
      </c>
      <c r="H15" s="6">
        <v>0.75</v>
      </c>
      <c r="I15" s="6">
        <v>0.12</v>
      </c>
      <c r="J15" s="6">
        <v>0.12</v>
      </c>
    </row>
    <row r="16" spans="1:10" x14ac:dyDescent="0.25">
      <c r="A16" t="s">
        <v>79</v>
      </c>
      <c r="B16" s="5">
        <v>630</v>
      </c>
      <c r="C16" s="6">
        <v>0.04</v>
      </c>
      <c r="D16" s="5">
        <v>400</v>
      </c>
      <c r="E16" s="5">
        <v>265</v>
      </c>
      <c r="F16" s="5">
        <v>85</v>
      </c>
      <c r="G16" s="5">
        <v>50</v>
      </c>
      <c r="H16" s="6">
        <v>0.67</v>
      </c>
      <c r="I16" s="6">
        <v>0.21</v>
      </c>
      <c r="J16" s="6">
        <v>0.13</v>
      </c>
    </row>
    <row r="17" spans="1:10" x14ac:dyDescent="0.25">
      <c r="A17" t="s">
        <v>80</v>
      </c>
      <c r="B17" s="5">
        <v>950</v>
      </c>
      <c r="C17" s="6">
        <v>0.06</v>
      </c>
      <c r="D17" s="5">
        <v>485</v>
      </c>
      <c r="E17" s="5">
        <v>330</v>
      </c>
      <c r="F17" s="5">
        <v>105</v>
      </c>
      <c r="G17" s="5">
        <v>45</v>
      </c>
      <c r="H17" s="6">
        <v>0.68</v>
      </c>
      <c r="I17" s="6">
        <v>0.22</v>
      </c>
      <c r="J17" s="6">
        <v>0.1</v>
      </c>
    </row>
    <row r="18" spans="1:10" x14ac:dyDescent="0.25">
      <c r="A18" t="s">
        <v>81</v>
      </c>
      <c r="B18" s="5">
        <v>1240</v>
      </c>
      <c r="C18" s="6">
        <v>7.0000000000000007E-2</v>
      </c>
      <c r="D18" s="5">
        <v>770</v>
      </c>
      <c r="E18" s="5">
        <v>565</v>
      </c>
      <c r="F18" s="5">
        <v>120</v>
      </c>
      <c r="G18" s="5">
        <v>80</v>
      </c>
      <c r="H18" s="6">
        <v>0.74</v>
      </c>
      <c r="I18" s="6">
        <v>0.16</v>
      </c>
      <c r="J18" s="6">
        <v>0.11</v>
      </c>
    </row>
    <row r="19" spans="1:10" x14ac:dyDescent="0.25">
      <c r="A19" t="s">
        <v>82</v>
      </c>
      <c r="B19" s="5">
        <v>1175</v>
      </c>
      <c r="C19" s="6">
        <v>7.0000000000000007E-2</v>
      </c>
      <c r="D19" s="5">
        <v>1170</v>
      </c>
      <c r="E19" s="5">
        <v>855</v>
      </c>
      <c r="F19" s="5">
        <v>235</v>
      </c>
      <c r="G19" s="5">
        <v>85</v>
      </c>
      <c r="H19" s="6">
        <v>0.73</v>
      </c>
      <c r="I19" s="6">
        <v>0.2</v>
      </c>
      <c r="J19" s="6">
        <v>7.0000000000000007E-2</v>
      </c>
    </row>
    <row r="20" spans="1:10" x14ac:dyDescent="0.25">
      <c r="A20" t="s">
        <v>83</v>
      </c>
      <c r="B20" s="5">
        <v>2615</v>
      </c>
      <c r="C20" s="6">
        <v>0.15</v>
      </c>
      <c r="D20" s="5">
        <v>1400</v>
      </c>
      <c r="E20" s="5">
        <v>1080</v>
      </c>
      <c r="F20" s="5">
        <v>225</v>
      </c>
      <c r="G20" s="5">
        <v>95</v>
      </c>
      <c r="H20" s="6">
        <v>0.77</v>
      </c>
      <c r="I20" s="6">
        <v>0.16</v>
      </c>
      <c r="J20" s="6">
        <v>7.0000000000000007E-2</v>
      </c>
    </row>
    <row r="21" spans="1:10" x14ac:dyDescent="0.25">
      <c r="A21" t="s">
        <v>84</v>
      </c>
      <c r="B21" s="5">
        <v>1940</v>
      </c>
      <c r="C21" s="6">
        <v>0.11</v>
      </c>
      <c r="D21" s="5">
        <v>1480</v>
      </c>
      <c r="E21" s="5">
        <v>1155</v>
      </c>
      <c r="F21" s="5">
        <v>225</v>
      </c>
      <c r="G21" s="5">
        <v>95</v>
      </c>
      <c r="H21" s="6">
        <v>0.78</v>
      </c>
      <c r="I21" s="6">
        <v>0.15</v>
      </c>
      <c r="J21" s="6">
        <v>7.0000000000000007E-2</v>
      </c>
    </row>
    <row r="22" spans="1:10" x14ac:dyDescent="0.25">
      <c r="A22" t="s">
        <v>85</v>
      </c>
      <c r="B22" s="5">
        <v>2545</v>
      </c>
      <c r="C22" s="6">
        <v>0.15</v>
      </c>
      <c r="D22" s="5">
        <v>1475</v>
      </c>
      <c r="E22" s="5">
        <v>1000</v>
      </c>
      <c r="F22" s="5">
        <v>310</v>
      </c>
      <c r="G22" s="5">
        <v>165</v>
      </c>
      <c r="H22" s="6">
        <v>0.68</v>
      </c>
      <c r="I22" s="6">
        <v>0.21</v>
      </c>
      <c r="J22" s="6">
        <v>0.11</v>
      </c>
    </row>
    <row r="23" spans="1:10" x14ac:dyDescent="0.25">
      <c r="A23" t="s">
        <v>86</v>
      </c>
      <c r="B23" s="5">
        <v>2235</v>
      </c>
      <c r="C23" s="6">
        <v>0.13</v>
      </c>
      <c r="D23" s="5">
        <v>1035</v>
      </c>
      <c r="E23" s="5">
        <v>810</v>
      </c>
      <c r="F23" s="5">
        <v>135</v>
      </c>
      <c r="G23" s="5">
        <v>90</v>
      </c>
      <c r="H23" s="6">
        <v>0.78</v>
      </c>
      <c r="I23" s="6">
        <v>0.13</v>
      </c>
      <c r="J23" s="6">
        <v>0.09</v>
      </c>
    </row>
    <row r="24" spans="1:10" x14ac:dyDescent="0.25">
      <c r="A24" t="s">
        <v>87</v>
      </c>
      <c r="B24" s="5">
        <v>2550</v>
      </c>
      <c r="C24" s="6">
        <v>0.15</v>
      </c>
      <c r="D24" s="5">
        <v>1070</v>
      </c>
      <c r="E24" s="5">
        <v>730</v>
      </c>
      <c r="F24" s="5">
        <v>195</v>
      </c>
      <c r="G24" s="5">
        <v>145</v>
      </c>
      <c r="H24" s="6">
        <v>0.68</v>
      </c>
      <c r="I24" s="6">
        <v>0.18</v>
      </c>
      <c r="J24" s="6">
        <v>0.14000000000000001</v>
      </c>
    </row>
    <row r="25" spans="1:10" x14ac:dyDescent="0.25">
      <c r="A25" s="9" t="s">
        <v>88</v>
      </c>
      <c r="B25" s="7">
        <v>685</v>
      </c>
      <c r="C25" s="8">
        <v>0.04</v>
      </c>
      <c r="D25" s="7">
        <v>430</v>
      </c>
      <c r="E25" s="7">
        <v>295</v>
      </c>
      <c r="F25" s="7">
        <v>50</v>
      </c>
      <c r="G25" s="7">
        <v>85</v>
      </c>
      <c r="H25" s="8">
        <v>0.68</v>
      </c>
      <c r="I25" s="8">
        <v>0.12</v>
      </c>
      <c r="J25" s="8">
        <v>0.19</v>
      </c>
    </row>
    <row r="26" spans="1:10" x14ac:dyDescent="0.25">
      <c r="A26" s="9" t="s">
        <v>89</v>
      </c>
      <c r="B26" s="7">
        <v>16575</v>
      </c>
      <c r="C26" s="8">
        <v>0.96</v>
      </c>
      <c r="D26" s="7">
        <v>9945</v>
      </c>
      <c r="E26" s="7">
        <v>7260</v>
      </c>
      <c r="F26" s="7">
        <v>1715</v>
      </c>
      <c r="G26" s="7">
        <v>965</v>
      </c>
      <c r="H26" s="8">
        <v>0.73</v>
      </c>
      <c r="I26" s="8">
        <v>0.17</v>
      </c>
      <c r="J26" s="8">
        <v>0.1</v>
      </c>
    </row>
    <row r="27" spans="1:10" x14ac:dyDescent="0.25">
      <c r="A27" t="s">
        <v>18</v>
      </c>
      <c r="B27" t="s">
        <v>19</v>
      </c>
    </row>
    <row r="28" spans="1:10" x14ac:dyDescent="0.25">
      <c r="A28" t="s">
        <v>20</v>
      </c>
      <c r="B28" t="s">
        <v>21</v>
      </c>
    </row>
    <row r="29" spans="1:10" x14ac:dyDescent="0.25">
      <c r="A29" t="s">
        <v>22</v>
      </c>
      <c r="B29" t="s">
        <v>23</v>
      </c>
    </row>
    <row r="30" spans="1:10" x14ac:dyDescent="0.25">
      <c r="A30" t="s">
        <v>24</v>
      </c>
      <c r="B30" t="s">
        <v>25</v>
      </c>
    </row>
    <row r="31" spans="1:10" x14ac:dyDescent="0.25">
      <c r="A31" t="s">
        <v>26</v>
      </c>
      <c r="B31" t="s">
        <v>27</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1"/>
  <sheetViews>
    <sheetView showGridLines="0" workbookViewId="0">
      <selection activeCell="B28" sqref="B28"/>
    </sheetView>
  </sheetViews>
  <sheetFormatPr defaultColWidth="11.5546875" defaultRowHeight="15.75" x14ac:dyDescent="0.25"/>
  <cols>
    <col min="1" max="1" width="22.6640625" customWidth="1"/>
    <col min="2" max="10" width="12.6640625" customWidth="1"/>
  </cols>
  <sheetData>
    <row r="1" spans="1:10" ht="19.5" x14ac:dyDescent="0.3">
      <c r="A1" s="1" t="s">
        <v>91</v>
      </c>
    </row>
    <row r="2" spans="1:10" x14ac:dyDescent="0.25">
      <c r="A2" t="s">
        <v>56</v>
      </c>
    </row>
    <row r="3" spans="1:10" x14ac:dyDescent="0.25">
      <c r="A3" t="s">
        <v>57</v>
      </c>
    </row>
    <row r="4" spans="1:10" x14ac:dyDescent="0.25">
      <c r="A4" t="s">
        <v>58</v>
      </c>
    </row>
    <row r="5" spans="1:10" x14ac:dyDescent="0.25">
      <c r="A5" t="s">
        <v>59</v>
      </c>
    </row>
    <row r="6" spans="1:10" ht="47.25" x14ac:dyDescent="0.25">
      <c r="A6" s="3" t="s">
        <v>60</v>
      </c>
      <c r="B6" s="4" t="s">
        <v>70</v>
      </c>
      <c r="C6" s="4" t="s">
        <v>92</v>
      </c>
      <c r="D6" s="4" t="s">
        <v>93</v>
      </c>
      <c r="E6" s="4" t="s">
        <v>94</v>
      </c>
      <c r="F6" s="4" t="s">
        <v>95</v>
      </c>
      <c r="G6" s="4" t="s">
        <v>96</v>
      </c>
      <c r="H6" s="4" t="s">
        <v>97</v>
      </c>
      <c r="I6" s="4" t="s">
        <v>98</v>
      </c>
      <c r="J6" s="4" t="s">
        <v>99</v>
      </c>
    </row>
    <row r="7" spans="1:10" x14ac:dyDescent="0.25">
      <c r="A7" s="9" t="s">
        <v>70</v>
      </c>
      <c r="B7" s="7">
        <v>17260</v>
      </c>
      <c r="C7" s="7">
        <v>800</v>
      </c>
      <c r="D7" s="7">
        <v>13120</v>
      </c>
      <c r="E7" s="7">
        <v>3265</v>
      </c>
      <c r="F7" s="7">
        <v>75</v>
      </c>
      <c r="G7" s="8">
        <v>0.76</v>
      </c>
      <c r="H7" s="8">
        <v>0.05</v>
      </c>
      <c r="I7" s="8">
        <v>0.19</v>
      </c>
      <c r="J7" s="8">
        <v>0</v>
      </c>
    </row>
    <row r="8" spans="1:10" x14ac:dyDescent="0.25">
      <c r="A8" t="s">
        <v>71</v>
      </c>
      <c r="B8" s="5">
        <v>55</v>
      </c>
      <c r="C8" s="5">
        <v>5</v>
      </c>
      <c r="D8" s="5">
        <v>45</v>
      </c>
      <c r="E8" s="5">
        <v>5</v>
      </c>
      <c r="F8" s="5" t="s">
        <v>90</v>
      </c>
      <c r="G8" s="6">
        <v>0.82</v>
      </c>
      <c r="H8" s="6" t="s">
        <v>90</v>
      </c>
      <c r="I8" s="6">
        <v>0.09</v>
      </c>
      <c r="J8" s="6" t="s">
        <v>90</v>
      </c>
    </row>
    <row r="9" spans="1:10" x14ac:dyDescent="0.25">
      <c r="A9" t="s">
        <v>72</v>
      </c>
      <c r="B9" s="5">
        <v>145</v>
      </c>
      <c r="C9" s="5">
        <v>15</v>
      </c>
      <c r="D9" s="5">
        <v>110</v>
      </c>
      <c r="E9" s="5">
        <v>20</v>
      </c>
      <c r="F9" s="5">
        <v>0</v>
      </c>
      <c r="G9" s="6">
        <v>0.75</v>
      </c>
      <c r="H9" s="6">
        <v>0.1</v>
      </c>
      <c r="I9" s="6">
        <v>0.15</v>
      </c>
      <c r="J9" s="6">
        <v>0</v>
      </c>
    </row>
    <row r="10" spans="1:10" x14ac:dyDescent="0.25">
      <c r="A10" t="s">
        <v>73</v>
      </c>
      <c r="B10" s="5">
        <v>160</v>
      </c>
      <c r="C10" s="5">
        <v>10</v>
      </c>
      <c r="D10" s="5">
        <v>115</v>
      </c>
      <c r="E10" s="5">
        <v>35</v>
      </c>
      <c r="F10" s="5">
        <v>0</v>
      </c>
      <c r="G10" s="6">
        <v>0.73</v>
      </c>
      <c r="H10" s="6">
        <v>0.05</v>
      </c>
      <c r="I10" s="6">
        <v>0.22</v>
      </c>
      <c r="J10" s="6">
        <v>0</v>
      </c>
    </row>
    <row r="11" spans="1:10" x14ac:dyDescent="0.25">
      <c r="A11" t="s">
        <v>74</v>
      </c>
      <c r="B11" s="5">
        <v>160</v>
      </c>
      <c r="C11" s="5">
        <v>5</v>
      </c>
      <c r="D11" s="5">
        <v>120</v>
      </c>
      <c r="E11" s="5">
        <v>35</v>
      </c>
      <c r="F11" s="5">
        <v>0</v>
      </c>
      <c r="G11" s="6">
        <v>0.74</v>
      </c>
      <c r="H11" s="6">
        <v>0.04</v>
      </c>
      <c r="I11" s="6">
        <v>0.23</v>
      </c>
      <c r="J11" s="6">
        <v>0</v>
      </c>
    </row>
    <row r="12" spans="1:10" x14ac:dyDescent="0.25">
      <c r="A12" t="s">
        <v>75</v>
      </c>
      <c r="B12" s="5">
        <v>165</v>
      </c>
      <c r="C12" s="5">
        <v>30</v>
      </c>
      <c r="D12" s="5">
        <v>95</v>
      </c>
      <c r="E12" s="5">
        <v>35</v>
      </c>
      <c r="F12" s="5" t="s">
        <v>90</v>
      </c>
      <c r="G12" s="6">
        <v>0.57999999999999996</v>
      </c>
      <c r="H12" s="6" t="s">
        <v>90</v>
      </c>
      <c r="I12" s="6">
        <v>0.23</v>
      </c>
      <c r="J12" s="6" t="s">
        <v>90</v>
      </c>
    </row>
    <row r="13" spans="1:10" x14ac:dyDescent="0.25">
      <c r="A13" t="s">
        <v>76</v>
      </c>
      <c r="B13" s="5">
        <v>200</v>
      </c>
      <c r="C13" s="5">
        <v>30</v>
      </c>
      <c r="D13" s="5">
        <v>125</v>
      </c>
      <c r="E13" s="5">
        <v>45</v>
      </c>
      <c r="F13" s="5" t="s">
        <v>90</v>
      </c>
      <c r="G13" s="6">
        <v>0.62</v>
      </c>
      <c r="H13" s="6" t="s">
        <v>90</v>
      </c>
      <c r="I13" s="6">
        <v>0.23</v>
      </c>
      <c r="J13" s="6" t="s">
        <v>90</v>
      </c>
    </row>
    <row r="14" spans="1:10" x14ac:dyDescent="0.25">
      <c r="A14" t="s">
        <v>77</v>
      </c>
      <c r="B14" s="5">
        <v>220</v>
      </c>
      <c r="C14" s="5">
        <v>30</v>
      </c>
      <c r="D14" s="5">
        <v>155</v>
      </c>
      <c r="E14" s="5">
        <v>35</v>
      </c>
      <c r="F14" s="5">
        <v>0</v>
      </c>
      <c r="G14" s="6">
        <v>0.7</v>
      </c>
      <c r="H14" s="6">
        <v>0.13</v>
      </c>
      <c r="I14" s="6">
        <v>0.17</v>
      </c>
      <c r="J14" s="6">
        <v>0</v>
      </c>
    </row>
    <row r="15" spans="1:10" x14ac:dyDescent="0.25">
      <c r="A15" t="s">
        <v>78</v>
      </c>
      <c r="B15" s="5">
        <v>275</v>
      </c>
      <c r="C15" s="5">
        <v>25</v>
      </c>
      <c r="D15" s="5">
        <v>185</v>
      </c>
      <c r="E15" s="5">
        <v>65</v>
      </c>
      <c r="F15" s="5">
        <v>5</v>
      </c>
      <c r="G15" s="6">
        <v>0.66</v>
      </c>
      <c r="H15" s="6">
        <v>0.08</v>
      </c>
      <c r="I15" s="6">
        <v>0.24</v>
      </c>
      <c r="J15" s="6">
        <v>0.01</v>
      </c>
    </row>
    <row r="16" spans="1:10" x14ac:dyDescent="0.25">
      <c r="A16" t="s">
        <v>79</v>
      </c>
      <c r="B16" s="5">
        <v>630</v>
      </c>
      <c r="C16" s="5">
        <v>55</v>
      </c>
      <c r="D16" s="5">
        <v>460</v>
      </c>
      <c r="E16" s="5">
        <v>110</v>
      </c>
      <c r="F16" s="5" t="s">
        <v>90</v>
      </c>
      <c r="G16" s="6">
        <v>0.73</v>
      </c>
      <c r="H16" s="6" t="s">
        <v>90</v>
      </c>
      <c r="I16" s="6">
        <v>0.18</v>
      </c>
      <c r="J16" s="6" t="s">
        <v>90</v>
      </c>
    </row>
    <row r="17" spans="1:10" x14ac:dyDescent="0.25">
      <c r="A17" t="s">
        <v>80</v>
      </c>
      <c r="B17" s="5">
        <v>950</v>
      </c>
      <c r="C17" s="5">
        <v>60</v>
      </c>
      <c r="D17" s="5">
        <v>710</v>
      </c>
      <c r="E17" s="5">
        <v>175</v>
      </c>
      <c r="F17" s="5" t="s">
        <v>90</v>
      </c>
      <c r="G17" s="6">
        <v>0.75</v>
      </c>
      <c r="H17" s="6" t="s">
        <v>90</v>
      </c>
      <c r="I17" s="6">
        <v>0.19</v>
      </c>
      <c r="J17" s="6" t="s">
        <v>90</v>
      </c>
    </row>
    <row r="18" spans="1:10" x14ac:dyDescent="0.25">
      <c r="A18" t="s">
        <v>81</v>
      </c>
      <c r="B18" s="5">
        <v>1240</v>
      </c>
      <c r="C18" s="5">
        <v>80</v>
      </c>
      <c r="D18" s="5">
        <v>930</v>
      </c>
      <c r="E18" s="5">
        <v>225</v>
      </c>
      <c r="F18" s="5">
        <v>5</v>
      </c>
      <c r="G18" s="6">
        <v>0.75</v>
      </c>
      <c r="H18" s="6">
        <v>0.06</v>
      </c>
      <c r="I18" s="6">
        <v>0.18</v>
      </c>
      <c r="J18" s="6">
        <v>0</v>
      </c>
    </row>
    <row r="19" spans="1:10" x14ac:dyDescent="0.25">
      <c r="A19" t="s">
        <v>82</v>
      </c>
      <c r="B19" s="5">
        <v>1175</v>
      </c>
      <c r="C19" s="5">
        <v>100</v>
      </c>
      <c r="D19" s="5">
        <v>800</v>
      </c>
      <c r="E19" s="5">
        <v>275</v>
      </c>
      <c r="F19" s="5">
        <v>5</v>
      </c>
      <c r="G19" s="6">
        <v>0.68</v>
      </c>
      <c r="H19" s="6">
        <v>0.08</v>
      </c>
      <c r="I19" s="6">
        <v>0.23</v>
      </c>
      <c r="J19" s="6">
        <v>0</v>
      </c>
    </row>
    <row r="20" spans="1:10" x14ac:dyDescent="0.25">
      <c r="A20" t="s">
        <v>83</v>
      </c>
      <c r="B20" s="5">
        <v>2615</v>
      </c>
      <c r="C20" s="5">
        <v>60</v>
      </c>
      <c r="D20" s="5">
        <v>2080</v>
      </c>
      <c r="E20" s="5">
        <v>460</v>
      </c>
      <c r="F20" s="5">
        <v>10</v>
      </c>
      <c r="G20" s="6">
        <v>0.8</v>
      </c>
      <c r="H20" s="6">
        <v>0.02</v>
      </c>
      <c r="I20" s="6">
        <v>0.18</v>
      </c>
      <c r="J20" s="6">
        <v>0</v>
      </c>
    </row>
    <row r="21" spans="1:10" x14ac:dyDescent="0.25">
      <c r="A21" t="s">
        <v>84</v>
      </c>
      <c r="B21" s="5">
        <v>1940</v>
      </c>
      <c r="C21" s="5">
        <v>80</v>
      </c>
      <c r="D21" s="5">
        <v>1495</v>
      </c>
      <c r="E21" s="5">
        <v>345</v>
      </c>
      <c r="F21" s="5">
        <v>20</v>
      </c>
      <c r="G21" s="6">
        <v>0.77</v>
      </c>
      <c r="H21" s="6">
        <v>0.04</v>
      </c>
      <c r="I21" s="6">
        <v>0.18</v>
      </c>
      <c r="J21" s="6">
        <v>0.01</v>
      </c>
    </row>
    <row r="22" spans="1:10" x14ac:dyDescent="0.25">
      <c r="A22" t="s">
        <v>85</v>
      </c>
      <c r="B22" s="5">
        <v>2545</v>
      </c>
      <c r="C22" s="5">
        <v>115</v>
      </c>
      <c r="D22" s="5">
        <v>1925</v>
      </c>
      <c r="E22" s="5">
        <v>495</v>
      </c>
      <c r="F22" s="5">
        <v>10</v>
      </c>
      <c r="G22" s="6">
        <v>0.76</v>
      </c>
      <c r="H22" s="6">
        <v>0.04</v>
      </c>
      <c r="I22" s="6">
        <v>0.19</v>
      </c>
      <c r="J22" s="6">
        <v>0</v>
      </c>
    </row>
    <row r="23" spans="1:10" x14ac:dyDescent="0.25">
      <c r="A23" t="s">
        <v>86</v>
      </c>
      <c r="B23" s="5">
        <v>2235</v>
      </c>
      <c r="C23" s="5">
        <v>40</v>
      </c>
      <c r="D23" s="5">
        <v>1735</v>
      </c>
      <c r="E23" s="5">
        <v>450</v>
      </c>
      <c r="F23" s="5">
        <v>10</v>
      </c>
      <c r="G23" s="6">
        <v>0.78</v>
      </c>
      <c r="H23" s="6">
        <v>0.02</v>
      </c>
      <c r="I23" s="6">
        <v>0.2</v>
      </c>
      <c r="J23" s="6">
        <v>0</v>
      </c>
    </row>
    <row r="24" spans="1:10" x14ac:dyDescent="0.25">
      <c r="A24" t="s">
        <v>87</v>
      </c>
      <c r="B24" s="5">
        <v>2550</v>
      </c>
      <c r="C24" s="5">
        <v>70</v>
      </c>
      <c r="D24" s="5">
        <v>2030</v>
      </c>
      <c r="E24" s="5">
        <v>445</v>
      </c>
      <c r="F24" s="5">
        <v>5</v>
      </c>
      <c r="G24" s="6">
        <v>0.8</v>
      </c>
      <c r="H24" s="6">
        <v>0.03</v>
      </c>
      <c r="I24" s="6">
        <v>0.17</v>
      </c>
      <c r="J24" s="6">
        <v>0</v>
      </c>
    </row>
    <row r="25" spans="1:10" x14ac:dyDescent="0.25">
      <c r="A25" s="9" t="s">
        <v>88</v>
      </c>
      <c r="B25" s="7">
        <v>685</v>
      </c>
      <c r="C25" s="7">
        <v>60</v>
      </c>
      <c r="D25" s="7">
        <v>485</v>
      </c>
      <c r="E25" s="7">
        <v>135</v>
      </c>
      <c r="F25" s="7">
        <v>5</v>
      </c>
      <c r="G25" s="8">
        <v>0.71</v>
      </c>
      <c r="H25" s="8">
        <v>0.09</v>
      </c>
      <c r="I25" s="8">
        <v>0.2</v>
      </c>
      <c r="J25" s="8">
        <v>0</v>
      </c>
    </row>
    <row r="26" spans="1:10" x14ac:dyDescent="0.25">
      <c r="A26" s="9" t="s">
        <v>89</v>
      </c>
      <c r="B26" s="7">
        <v>16575</v>
      </c>
      <c r="C26" s="7">
        <v>740</v>
      </c>
      <c r="D26" s="7">
        <v>12635</v>
      </c>
      <c r="E26" s="7">
        <v>3130</v>
      </c>
      <c r="F26" s="7">
        <v>75</v>
      </c>
      <c r="G26" s="8">
        <v>0.76</v>
      </c>
      <c r="H26" s="8">
        <v>0.04</v>
      </c>
      <c r="I26" s="8">
        <v>0.19</v>
      </c>
      <c r="J26" s="8">
        <v>0</v>
      </c>
    </row>
    <row r="27" spans="1:10" x14ac:dyDescent="0.25">
      <c r="A27" t="s">
        <v>18</v>
      </c>
      <c r="B27" t="s">
        <v>19</v>
      </c>
    </row>
    <row r="28" spans="1:10" x14ac:dyDescent="0.25">
      <c r="A28" t="s">
        <v>20</v>
      </c>
      <c r="B28" t="s">
        <v>21</v>
      </c>
    </row>
    <row r="29" spans="1:10" x14ac:dyDescent="0.25">
      <c r="A29" t="s">
        <v>22</v>
      </c>
      <c r="B29" t="s">
        <v>23</v>
      </c>
    </row>
    <row r="30" spans="1:10" x14ac:dyDescent="0.25">
      <c r="A30" t="s">
        <v>24</v>
      </c>
      <c r="B30" t="s">
        <v>25</v>
      </c>
    </row>
    <row r="31" spans="1:10" x14ac:dyDescent="0.25">
      <c r="A31" t="s">
        <v>28</v>
      </c>
      <c r="B31" t="s">
        <v>29</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
  <sheetViews>
    <sheetView showGridLines="0" workbookViewId="0">
      <selection activeCell="K2" sqref="K2"/>
    </sheetView>
  </sheetViews>
  <sheetFormatPr defaultColWidth="11.5546875" defaultRowHeight="15.75" x14ac:dyDescent="0.25"/>
  <cols>
    <col min="1" max="1" width="22.6640625" customWidth="1"/>
    <col min="2" max="10" width="12.6640625" customWidth="1"/>
  </cols>
  <sheetData>
    <row r="1" spans="1:10" ht="19.5" x14ac:dyDescent="0.3">
      <c r="A1" s="1" t="s">
        <v>100</v>
      </c>
    </row>
    <row r="2" spans="1:10" x14ac:dyDescent="0.25">
      <c r="A2" t="s">
        <v>56</v>
      </c>
    </row>
    <row r="3" spans="1:10" x14ac:dyDescent="0.25">
      <c r="A3" t="s">
        <v>57</v>
      </c>
    </row>
    <row r="4" spans="1:10" x14ac:dyDescent="0.25">
      <c r="A4" t="s">
        <v>101</v>
      </c>
    </row>
    <row r="5" spans="1:10" x14ac:dyDescent="0.25">
      <c r="A5" t="s">
        <v>59</v>
      </c>
    </row>
    <row r="6" spans="1:10" ht="63" x14ac:dyDescent="0.25">
      <c r="A6" s="3" t="s">
        <v>102</v>
      </c>
      <c r="B6" s="4" t="s">
        <v>61</v>
      </c>
      <c r="C6" s="4" t="s">
        <v>62</v>
      </c>
      <c r="D6" s="4" t="s">
        <v>63</v>
      </c>
      <c r="E6" s="4" t="s">
        <v>64</v>
      </c>
      <c r="F6" s="4" t="s">
        <v>65</v>
      </c>
      <c r="G6" s="4" t="s">
        <v>66</v>
      </c>
      <c r="H6" s="4" t="s">
        <v>67</v>
      </c>
      <c r="I6" s="4" t="s">
        <v>68</v>
      </c>
      <c r="J6" s="4" t="s">
        <v>69</v>
      </c>
    </row>
    <row r="7" spans="1:10" x14ac:dyDescent="0.25">
      <c r="A7" s="9" t="s">
        <v>70</v>
      </c>
      <c r="B7" s="7">
        <v>17260</v>
      </c>
      <c r="C7" s="8">
        <v>1</v>
      </c>
      <c r="D7" s="7">
        <v>10375</v>
      </c>
      <c r="E7" s="7">
        <v>7555</v>
      </c>
      <c r="F7" s="7">
        <v>1765</v>
      </c>
      <c r="G7" s="7">
        <v>1050</v>
      </c>
      <c r="H7" s="8">
        <v>0.73</v>
      </c>
      <c r="I7" s="8">
        <v>0.17</v>
      </c>
      <c r="J7" s="8">
        <v>0.1</v>
      </c>
    </row>
    <row r="8" spans="1:10" x14ac:dyDescent="0.25">
      <c r="A8" t="s">
        <v>103</v>
      </c>
      <c r="B8" s="5">
        <v>635</v>
      </c>
      <c r="C8" s="6">
        <v>0.04</v>
      </c>
      <c r="D8" s="5">
        <v>350</v>
      </c>
      <c r="E8" s="5">
        <v>235</v>
      </c>
      <c r="F8" s="5">
        <v>85</v>
      </c>
      <c r="G8" s="5">
        <v>35</v>
      </c>
      <c r="H8" s="6">
        <v>0.67</v>
      </c>
      <c r="I8" s="6">
        <v>0.24</v>
      </c>
      <c r="J8" s="6">
        <v>0.09</v>
      </c>
    </row>
    <row r="9" spans="1:10" x14ac:dyDescent="0.25">
      <c r="A9" t="s">
        <v>104</v>
      </c>
      <c r="B9" s="5">
        <v>1935</v>
      </c>
      <c r="C9" s="6">
        <v>0.11</v>
      </c>
      <c r="D9" s="5">
        <v>1110</v>
      </c>
      <c r="E9" s="5">
        <v>830</v>
      </c>
      <c r="F9" s="5">
        <v>180</v>
      </c>
      <c r="G9" s="5">
        <v>100</v>
      </c>
      <c r="H9" s="6">
        <v>0.75</v>
      </c>
      <c r="I9" s="6">
        <v>0.16</v>
      </c>
      <c r="J9" s="6">
        <v>0.09</v>
      </c>
    </row>
    <row r="10" spans="1:10" x14ac:dyDescent="0.25">
      <c r="A10" t="s">
        <v>105</v>
      </c>
      <c r="B10" s="5">
        <v>1360</v>
      </c>
      <c r="C10" s="6">
        <v>0.08</v>
      </c>
      <c r="D10" s="5">
        <v>855</v>
      </c>
      <c r="E10" s="5">
        <v>600</v>
      </c>
      <c r="F10" s="5">
        <v>170</v>
      </c>
      <c r="G10" s="5">
        <v>80</v>
      </c>
      <c r="H10" s="6">
        <v>0.7</v>
      </c>
      <c r="I10" s="6">
        <v>0.2</v>
      </c>
      <c r="J10" s="6">
        <v>0.1</v>
      </c>
    </row>
    <row r="11" spans="1:10" x14ac:dyDescent="0.25">
      <c r="A11" t="s">
        <v>106</v>
      </c>
      <c r="B11" s="5">
        <v>1830</v>
      </c>
      <c r="C11" s="6">
        <v>0.11</v>
      </c>
      <c r="D11" s="5">
        <v>1140</v>
      </c>
      <c r="E11" s="5">
        <v>790</v>
      </c>
      <c r="F11" s="5">
        <v>220</v>
      </c>
      <c r="G11" s="5">
        <v>125</v>
      </c>
      <c r="H11" s="6">
        <v>0.7</v>
      </c>
      <c r="I11" s="6">
        <v>0.19</v>
      </c>
      <c r="J11" s="6">
        <v>0.11</v>
      </c>
    </row>
    <row r="12" spans="1:10" x14ac:dyDescent="0.25">
      <c r="A12" t="s">
        <v>107</v>
      </c>
      <c r="B12" s="5">
        <v>1955</v>
      </c>
      <c r="C12" s="6">
        <v>0.11</v>
      </c>
      <c r="D12" s="5">
        <v>1185</v>
      </c>
      <c r="E12" s="5">
        <v>830</v>
      </c>
      <c r="F12" s="5">
        <v>225</v>
      </c>
      <c r="G12" s="5">
        <v>130</v>
      </c>
      <c r="H12" s="6">
        <v>0.7</v>
      </c>
      <c r="I12" s="6">
        <v>0.19</v>
      </c>
      <c r="J12" s="6">
        <v>0.11</v>
      </c>
    </row>
    <row r="13" spans="1:10" x14ac:dyDescent="0.25">
      <c r="A13" t="s">
        <v>108</v>
      </c>
      <c r="B13" s="5">
        <v>1605</v>
      </c>
      <c r="C13" s="6">
        <v>0.09</v>
      </c>
      <c r="D13" s="5">
        <v>970</v>
      </c>
      <c r="E13" s="5">
        <v>675</v>
      </c>
      <c r="F13" s="5">
        <v>185</v>
      </c>
      <c r="G13" s="5">
        <v>110</v>
      </c>
      <c r="H13" s="6">
        <v>0.7</v>
      </c>
      <c r="I13" s="6">
        <v>0.19</v>
      </c>
      <c r="J13" s="6">
        <v>0.11</v>
      </c>
    </row>
    <row r="14" spans="1:10" x14ac:dyDescent="0.25">
      <c r="A14" t="s">
        <v>109</v>
      </c>
      <c r="B14" s="5">
        <v>1190</v>
      </c>
      <c r="C14" s="6">
        <v>7.0000000000000007E-2</v>
      </c>
      <c r="D14" s="5">
        <v>695</v>
      </c>
      <c r="E14" s="5">
        <v>500</v>
      </c>
      <c r="F14" s="5">
        <v>135</v>
      </c>
      <c r="G14" s="5">
        <v>60</v>
      </c>
      <c r="H14" s="6">
        <v>0.72</v>
      </c>
      <c r="I14" s="6">
        <v>0.19</v>
      </c>
      <c r="J14" s="6">
        <v>0.09</v>
      </c>
    </row>
    <row r="15" spans="1:10" x14ac:dyDescent="0.25">
      <c r="A15" t="s">
        <v>110</v>
      </c>
      <c r="B15" s="5">
        <v>1205</v>
      </c>
      <c r="C15" s="6">
        <v>7.0000000000000007E-2</v>
      </c>
      <c r="D15" s="5">
        <v>735</v>
      </c>
      <c r="E15" s="5">
        <v>525</v>
      </c>
      <c r="F15" s="5">
        <v>115</v>
      </c>
      <c r="G15" s="5">
        <v>90</v>
      </c>
      <c r="H15" s="6">
        <v>0.72</v>
      </c>
      <c r="I15" s="6">
        <v>0.16</v>
      </c>
      <c r="J15" s="6">
        <v>0.12</v>
      </c>
    </row>
    <row r="16" spans="1:10" x14ac:dyDescent="0.25">
      <c r="A16" t="s">
        <v>111</v>
      </c>
      <c r="B16" s="5">
        <v>1560</v>
      </c>
      <c r="C16" s="6">
        <v>0.09</v>
      </c>
      <c r="D16" s="5">
        <v>880</v>
      </c>
      <c r="E16" s="5">
        <v>655</v>
      </c>
      <c r="F16" s="5">
        <v>125</v>
      </c>
      <c r="G16" s="5">
        <v>100</v>
      </c>
      <c r="H16" s="6">
        <v>0.74</v>
      </c>
      <c r="I16" s="6">
        <v>0.14000000000000001</v>
      </c>
      <c r="J16" s="6">
        <v>0.11</v>
      </c>
    </row>
    <row r="17" spans="1:10" x14ac:dyDescent="0.25">
      <c r="A17" t="s">
        <v>112</v>
      </c>
      <c r="B17" s="5">
        <v>1765</v>
      </c>
      <c r="C17" s="6">
        <v>0.1</v>
      </c>
      <c r="D17" s="5">
        <v>1035</v>
      </c>
      <c r="E17" s="5">
        <v>820</v>
      </c>
      <c r="F17" s="5">
        <v>130</v>
      </c>
      <c r="G17" s="5">
        <v>85</v>
      </c>
      <c r="H17" s="6">
        <v>0.79</v>
      </c>
      <c r="I17" s="6">
        <v>0.13</v>
      </c>
      <c r="J17" s="6">
        <v>0.08</v>
      </c>
    </row>
    <row r="18" spans="1:10" x14ac:dyDescent="0.25">
      <c r="A18" t="s">
        <v>113</v>
      </c>
      <c r="B18" s="5">
        <v>2210</v>
      </c>
      <c r="C18" s="6">
        <v>0.13</v>
      </c>
      <c r="D18" s="5">
        <v>1425</v>
      </c>
      <c r="E18" s="5">
        <v>1095</v>
      </c>
      <c r="F18" s="5">
        <v>195</v>
      </c>
      <c r="G18" s="5">
        <v>135</v>
      </c>
      <c r="H18" s="6">
        <v>0.77</v>
      </c>
      <c r="I18" s="6">
        <v>0.14000000000000001</v>
      </c>
      <c r="J18" s="6">
        <v>0.09</v>
      </c>
    </row>
    <row r="19" spans="1:10" x14ac:dyDescent="0.25">
      <c r="A19" t="s">
        <v>18</v>
      </c>
      <c r="B19" t="s">
        <v>19</v>
      </c>
    </row>
    <row r="20" spans="1:10" x14ac:dyDescent="0.25">
      <c r="A20" t="s">
        <v>20</v>
      </c>
      <c r="B20" t="s">
        <v>21</v>
      </c>
    </row>
    <row r="21" spans="1:10" x14ac:dyDescent="0.25">
      <c r="A21" t="s">
        <v>26</v>
      </c>
      <c r="B21" t="s">
        <v>27</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4"/>
  <sheetViews>
    <sheetView showGridLines="0" zoomScaleNormal="100" workbookViewId="0">
      <selection activeCell="B13" sqref="B13"/>
    </sheetView>
  </sheetViews>
  <sheetFormatPr defaultColWidth="11.5546875" defaultRowHeight="15.75" x14ac:dyDescent="0.25"/>
  <cols>
    <col min="1" max="1" width="22.6640625" customWidth="1"/>
    <col min="2" max="10" width="12.6640625" customWidth="1"/>
  </cols>
  <sheetData>
    <row r="1" spans="1:10" ht="19.5" x14ac:dyDescent="0.3">
      <c r="A1" s="1" t="s">
        <v>228</v>
      </c>
    </row>
    <row r="2" spans="1:10" x14ac:dyDescent="0.25">
      <c r="A2" t="s">
        <v>56</v>
      </c>
    </row>
    <row r="3" spans="1:10" x14ac:dyDescent="0.25">
      <c r="A3" t="s">
        <v>57</v>
      </c>
    </row>
    <row r="4" spans="1:10" x14ac:dyDescent="0.25">
      <c r="A4" t="s">
        <v>114</v>
      </c>
    </row>
    <row r="5" spans="1:10" x14ac:dyDescent="0.25">
      <c r="A5" t="s">
        <v>59</v>
      </c>
    </row>
    <row r="6" spans="1:10" ht="63" x14ac:dyDescent="0.25">
      <c r="A6" s="3" t="s">
        <v>115</v>
      </c>
      <c r="B6" s="4" t="s">
        <v>61</v>
      </c>
      <c r="C6" s="4" t="s">
        <v>62</v>
      </c>
      <c r="D6" s="4" t="s">
        <v>63</v>
      </c>
      <c r="E6" s="4" t="s">
        <v>64</v>
      </c>
      <c r="F6" s="4" t="s">
        <v>65</v>
      </c>
      <c r="G6" s="4" t="s">
        <v>66</v>
      </c>
      <c r="H6" s="4" t="s">
        <v>67</v>
      </c>
      <c r="I6" s="4" t="s">
        <v>68</v>
      </c>
      <c r="J6" s="4" t="s">
        <v>69</v>
      </c>
    </row>
    <row r="7" spans="1:10" x14ac:dyDescent="0.25">
      <c r="A7" s="9" t="s">
        <v>70</v>
      </c>
      <c r="B7" s="7">
        <v>17260</v>
      </c>
      <c r="C7" s="8">
        <v>1</v>
      </c>
      <c r="D7" s="7">
        <v>10375</v>
      </c>
      <c r="E7" s="7">
        <v>7555</v>
      </c>
      <c r="F7" s="7">
        <v>1765</v>
      </c>
      <c r="G7" s="7">
        <v>1050</v>
      </c>
      <c r="H7" s="8">
        <v>0.73</v>
      </c>
      <c r="I7" s="8">
        <v>0.17</v>
      </c>
      <c r="J7" s="8">
        <v>0.1</v>
      </c>
    </row>
    <row r="8" spans="1:10" x14ac:dyDescent="0.25">
      <c r="A8" t="s">
        <v>116</v>
      </c>
      <c r="B8" s="5">
        <v>475</v>
      </c>
      <c r="C8" s="6">
        <v>0.03</v>
      </c>
      <c r="D8" s="5">
        <v>265</v>
      </c>
      <c r="E8" s="5">
        <v>185</v>
      </c>
      <c r="F8" s="5">
        <v>55</v>
      </c>
      <c r="G8" s="5">
        <v>25</v>
      </c>
      <c r="H8" s="6">
        <v>0.7</v>
      </c>
      <c r="I8" s="6">
        <v>0.21</v>
      </c>
      <c r="J8" s="6">
        <v>0.09</v>
      </c>
    </row>
    <row r="9" spans="1:10" x14ac:dyDescent="0.25">
      <c r="A9" t="s">
        <v>117</v>
      </c>
      <c r="B9" s="5">
        <v>545</v>
      </c>
      <c r="C9" s="6">
        <v>0.03</v>
      </c>
      <c r="D9" s="5">
        <v>350</v>
      </c>
      <c r="E9" s="5">
        <v>250</v>
      </c>
      <c r="F9" s="5">
        <v>65</v>
      </c>
      <c r="G9" s="5">
        <v>30</v>
      </c>
      <c r="H9" s="6">
        <v>0.72</v>
      </c>
      <c r="I9" s="6">
        <v>0.19</v>
      </c>
      <c r="J9" s="6">
        <v>0.09</v>
      </c>
    </row>
    <row r="10" spans="1:10" x14ac:dyDescent="0.25">
      <c r="A10" t="s">
        <v>118</v>
      </c>
      <c r="B10" s="5">
        <v>480</v>
      </c>
      <c r="C10" s="6">
        <v>0.03</v>
      </c>
      <c r="D10" s="5">
        <v>355</v>
      </c>
      <c r="E10" s="5">
        <v>260</v>
      </c>
      <c r="F10" s="5">
        <v>65</v>
      </c>
      <c r="G10" s="5">
        <v>35</v>
      </c>
      <c r="H10" s="6">
        <v>0.72</v>
      </c>
      <c r="I10" s="6">
        <v>0.18</v>
      </c>
      <c r="J10" s="6">
        <v>0.1</v>
      </c>
    </row>
    <row r="11" spans="1:10" x14ac:dyDescent="0.25">
      <c r="A11" t="s">
        <v>119</v>
      </c>
      <c r="B11" s="5">
        <v>160</v>
      </c>
      <c r="C11" s="6">
        <v>0.01</v>
      </c>
      <c r="D11" s="5">
        <v>70</v>
      </c>
      <c r="E11" s="5">
        <v>50</v>
      </c>
      <c r="F11" s="5">
        <v>15</v>
      </c>
      <c r="G11" s="5">
        <v>10</v>
      </c>
      <c r="H11" s="6">
        <v>0.68</v>
      </c>
      <c r="I11" s="6">
        <v>0.18</v>
      </c>
      <c r="J11" s="6">
        <v>0.14000000000000001</v>
      </c>
    </row>
    <row r="12" spans="1:10" x14ac:dyDescent="0.25">
      <c r="A12" t="s">
        <v>120</v>
      </c>
      <c r="B12" s="5">
        <v>145</v>
      </c>
      <c r="C12" s="6">
        <v>0.01</v>
      </c>
      <c r="D12" s="5">
        <v>60</v>
      </c>
      <c r="E12" s="5">
        <v>45</v>
      </c>
      <c r="F12" s="5">
        <v>10</v>
      </c>
      <c r="G12" s="5">
        <v>5</v>
      </c>
      <c r="H12" s="6">
        <v>0.76</v>
      </c>
      <c r="I12" s="6">
        <v>0.13</v>
      </c>
      <c r="J12" s="6">
        <v>0.11</v>
      </c>
    </row>
    <row r="13" spans="1:10" x14ac:dyDescent="0.25">
      <c r="A13" t="s">
        <v>121</v>
      </c>
      <c r="B13" s="5">
        <v>340</v>
      </c>
      <c r="C13" s="6">
        <v>0.02</v>
      </c>
      <c r="D13" s="5">
        <v>145</v>
      </c>
      <c r="E13" s="5">
        <v>110</v>
      </c>
      <c r="F13" s="5">
        <v>20</v>
      </c>
      <c r="G13" s="5">
        <v>20</v>
      </c>
      <c r="H13" s="6">
        <v>0.75</v>
      </c>
      <c r="I13" s="6">
        <v>0.12</v>
      </c>
      <c r="J13" s="6">
        <v>0.13</v>
      </c>
    </row>
    <row r="14" spans="1:10" x14ac:dyDescent="0.25">
      <c r="A14" t="s">
        <v>122</v>
      </c>
      <c r="B14" s="5">
        <v>1400</v>
      </c>
      <c r="C14" s="6">
        <v>0.08</v>
      </c>
      <c r="D14" s="5">
        <v>1165</v>
      </c>
      <c r="E14" s="5">
        <v>860</v>
      </c>
      <c r="F14" s="5">
        <v>210</v>
      </c>
      <c r="G14" s="5">
        <v>95</v>
      </c>
      <c r="H14" s="6">
        <v>0.74</v>
      </c>
      <c r="I14" s="6">
        <v>0.18</v>
      </c>
      <c r="J14" s="6">
        <v>0.08</v>
      </c>
    </row>
    <row r="15" spans="1:10" x14ac:dyDescent="0.25">
      <c r="A15" t="s">
        <v>123</v>
      </c>
      <c r="B15" s="5">
        <v>590</v>
      </c>
      <c r="C15" s="6">
        <v>0.03</v>
      </c>
      <c r="D15" s="5">
        <v>375</v>
      </c>
      <c r="E15" s="5">
        <v>280</v>
      </c>
      <c r="F15" s="5">
        <v>65</v>
      </c>
      <c r="G15" s="5">
        <v>25</v>
      </c>
      <c r="H15" s="6">
        <v>0.75</v>
      </c>
      <c r="I15" s="6">
        <v>0.18</v>
      </c>
      <c r="J15" s="6">
        <v>7.0000000000000007E-2</v>
      </c>
    </row>
    <row r="16" spans="1:10" x14ac:dyDescent="0.25">
      <c r="A16" t="s">
        <v>124</v>
      </c>
      <c r="B16" s="5">
        <v>175</v>
      </c>
      <c r="C16" s="6">
        <v>0.01</v>
      </c>
      <c r="D16" s="5">
        <v>75</v>
      </c>
      <c r="E16" s="5">
        <v>55</v>
      </c>
      <c r="F16" s="5">
        <v>15</v>
      </c>
      <c r="G16" s="5">
        <v>5</v>
      </c>
      <c r="H16" s="6">
        <v>0.74</v>
      </c>
      <c r="I16" s="6">
        <v>0.18</v>
      </c>
      <c r="J16" s="6">
        <v>0.08</v>
      </c>
    </row>
    <row r="17" spans="1:10" x14ac:dyDescent="0.25">
      <c r="A17" t="s">
        <v>125</v>
      </c>
      <c r="B17" s="5">
        <v>200</v>
      </c>
      <c r="C17" s="6">
        <v>0.01</v>
      </c>
      <c r="D17" s="5">
        <v>85</v>
      </c>
      <c r="E17" s="5">
        <v>55</v>
      </c>
      <c r="F17" s="5">
        <v>15</v>
      </c>
      <c r="G17" s="5">
        <v>15</v>
      </c>
      <c r="H17" s="6">
        <v>0.66</v>
      </c>
      <c r="I17" s="6">
        <v>0.15</v>
      </c>
      <c r="J17" s="6">
        <v>0.19</v>
      </c>
    </row>
    <row r="18" spans="1:10" x14ac:dyDescent="0.25">
      <c r="A18" t="s">
        <v>126</v>
      </c>
      <c r="B18" s="5">
        <v>155</v>
      </c>
      <c r="C18" s="6">
        <v>0.01</v>
      </c>
      <c r="D18" s="5">
        <v>55</v>
      </c>
      <c r="E18" s="5">
        <v>35</v>
      </c>
      <c r="F18" s="5">
        <v>10</v>
      </c>
      <c r="G18" s="5">
        <v>10</v>
      </c>
      <c r="H18" s="6">
        <v>0.66</v>
      </c>
      <c r="I18" s="6">
        <v>0.17</v>
      </c>
      <c r="J18" s="6">
        <v>0.17</v>
      </c>
    </row>
    <row r="19" spans="1:10" x14ac:dyDescent="0.25">
      <c r="A19" t="s">
        <v>127</v>
      </c>
      <c r="B19" s="5">
        <v>665</v>
      </c>
      <c r="C19" s="6">
        <v>0.04</v>
      </c>
      <c r="D19" s="5">
        <v>265</v>
      </c>
      <c r="E19" s="5">
        <v>180</v>
      </c>
      <c r="F19" s="5">
        <v>50</v>
      </c>
      <c r="G19" s="5">
        <v>35</v>
      </c>
      <c r="H19" s="6">
        <v>0.69</v>
      </c>
      <c r="I19" s="6">
        <v>0.18</v>
      </c>
      <c r="J19" s="6">
        <v>0.13</v>
      </c>
    </row>
    <row r="20" spans="1:10" x14ac:dyDescent="0.25">
      <c r="A20" t="s">
        <v>128</v>
      </c>
      <c r="B20" s="5">
        <v>375</v>
      </c>
      <c r="C20" s="6">
        <v>0.02</v>
      </c>
      <c r="D20" s="5">
        <v>160</v>
      </c>
      <c r="E20" s="5">
        <v>135</v>
      </c>
      <c r="F20" s="5">
        <v>15</v>
      </c>
      <c r="G20" s="5">
        <v>10</v>
      </c>
      <c r="H20" s="6">
        <v>0.83</v>
      </c>
      <c r="I20" s="6">
        <v>0.1</v>
      </c>
      <c r="J20" s="6">
        <v>7.0000000000000007E-2</v>
      </c>
    </row>
    <row r="21" spans="1:10" x14ac:dyDescent="0.25">
      <c r="A21" t="s">
        <v>129</v>
      </c>
      <c r="B21" s="5">
        <v>1460</v>
      </c>
      <c r="C21" s="6">
        <v>0.08</v>
      </c>
      <c r="D21" s="5">
        <v>900</v>
      </c>
      <c r="E21" s="5">
        <v>655</v>
      </c>
      <c r="F21" s="5">
        <v>170</v>
      </c>
      <c r="G21" s="5">
        <v>80</v>
      </c>
      <c r="H21" s="6">
        <v>0.73</v>
      </c>
      <c r="I21" s="6">
        <v>0.19</v>
      </c>
      <c r="J21" s="6">
        <v>0.09</v>
      </c>
    </row>
    <row r="22" spans="1:10" x14ac:dyDescent="0.25">
      <c r="A22" t="s">
        <v>130</v>
      </c>
      <c r="B22" s="5">
        <v>1785</v>
      </c>
      <c r="C22" s="6">
        <v>0.1</v>
      </c>
      <c r="D22" s="5">
        <v>770</v>
      </c>
      <c r="E22" s="5">
        <v>535</v>
      </c>
      <c r="F22" s="5">
        <v>115</v>
      </c>
      <c r="G22" s="5">
        <v>115</v>
      </c>
      <c r="H22" s="6">
        <v>0.7</v>
      </c>
      <c r="I22" s="6">
        <v>0.15</v>
      </c>
      <c r="J22" s="6">
        <v>0.15</v>
      </c>
    </row>
    <row r="23" spans="1:10" x14ac:dyDescent="0.25">
      <c r="A23" t="s">
        <v>131</v>
      </c>
      <c r="B23" s="5">
        <v>425</v>
      </c>
      <c r="C23" s="6">
        <v>0.02</v>
      </c>
      <c r="D23" s="5">
        <v>200</v>
      </c>
      <c r="E23" s="5">
        <v>150</v>
      </c>
      <c r="F23" s="5">
        <v>25</v>
      </c>
      <c r="G23" s="5">
        <v>25</v>
      </c>
      <c r="H23" s="6">
        <v>0.75</v>
      </c>
      <c r="I23" s="6">
        <v>0.14000000000000001</v>
      </c>
      <c r="J23" s="6">
        <v>0.12</v>
      </c>
    </row>
    <row r="24" spans="1:10" x14ac:dyDescent="0.25">
      <c r="A24" t="s">
        <v>132</v>
      </c>
      <c r="B24" s="5">
        <v>180</v>
      </c>
      <c r="C24" s="6">
        <v>0.01</v>
      </c>
      <c r="D24" s="5">
        <v>80</v>
      </c>
      <c r="E24" s="5">
        <v>55</v>
      </c>
      <c r="F24" s="5">
        <v>15</v>
      </c>
      <c r="G24" s="5">
        <v>10</v>
      </c>
      <c r="H24" s="6">
        <v>0.72</v>
      </c>
      <c r="I24" s="6">
        <v>0.16</v>
      </c>
      <c r="J24" s="6">
        <v>0.11</v>
      </c>
    </row>
    <row r="25" spans="1:10" x14ac:dyDescent="0.25">
      <c r="A25" t="s">
        <v>133</v>
      </c>
      <c r="B25" s="5">
        <v>195</v>
      </c>
      <c r="C25" s="6">
        <v>0.01</v>
      </c>
      <c r="D25" s="5">
        <v>80</v>
      </c>
      <c r="E25" s="5">
        <v>65</v>
      </c>
      <c r="F25" s="5">
        <v>10</v>
      </c>
      <c r="G25" s="5">
        <v>5</v>
      </c>
      <c r="H25" s="6">
        <v>0.84</v>
      </c>
      <c r="I25" s="6">
        <v>0.1</v>
      </c>
      <c r="J25" s="6">
        <v>0.06</v>
      </c>
    </row>
    <row r="26" spans="1:10" x14ac:dyDescent="0.25">
      <c r="A26" t="s">
        <v>134</v>
      </c>
      <c r="B26" s="5">
        <v>235</v>
      </c>
      <c r="C26" s="6">
        <v>0.01</v>
      </c>
      <c r="D26" s="5">
        <v>145</v>
      </c>
      <c r="E26" s="5">
        <v>110</v>
      </c>
      <c r="F26" s="5">
        <v>20</v>
      </c>
      <c r="G26" s="5">
        <v>10</v>
      </c>
      <c r="H26" s="6">
        <v>0.77</v>
      </c>
      <c r="I26" s="6">
        <v>0.15</v>
      </c>
      <c r="J26" s="6">
        <v>0.08</v>
      </c>
    </row>
    <row r="27" spans="1:10" x14ac:dyDescent="0.25">
      <c r="A27" t="s">
        <v>135</v>
      </c>
      <c r="B27" s="5">
        <v>150</v>
      </c>
      <c r="C27" s="6">
        <v>0.01</v>
      </c>
      <c r="D27" s="5">
        <v>125</v>
      </c>
      <c r="E27" s="5">
        <v>90</v>
      </c>
      <c r="F27" s="5">
        <v>25</v>
      </c>
      <c r="G27" s="5">
        <v>10</v>
      </c>
      <c r="H27" s="6">
        <v>0.72</v>
      </c>
      <c r="I27" s="6">
        <v>0.19</v>
      </c>
      <c r="J27" s="6">
        <v>0.1</v>
      </c>
    </row>
    <row r="28" spans="1:10" x14ac:dyDescent="0.25">
      <c r="A28" t="s">
        <v>136</v>
      </c>
      <c r="B28" s="5">
        <v>685</v>
      </c>
      <c r="C28" s="6">
        <v>0.04</v>
      </c>
      <c r="D28" s="5">
        <v>445</v>
      </c>
      <c r="E28" s="5">
        <v>330</v>
      </c>
      <c r="F28" s="5">
        <v>65</v>
      </c>
      <c r="G28" s="5">
        <v>55</v>
      </c>
      <c r="H28" s="6">
        <v>0.74</v>
      </c>
      <c r="I28" s="6">
        <v>0.14000000000000001</v>
      </c>
      <c r="J28" s="6">
        <v>0.12</v>
      </c>
    </row>
    <row r="29" spans="1:10" x14ac:dyDescent="0.25">
      <c r="A29" t="s">
        <v>137</v>
      </c>
      <c r="B29" s="5">
        <v>1915</v>
      </c>
      <c r="C29" s="6">
        <v>0.11</v>
      </c>
      <c r="D29" s="5">
        <v>1335</v>
      </c>
      <c r="E29" s="5">
        <v>955</v>
      </c>
      <c r="F29" s="5">
        <v>255</v>
      </c>
      <c r="G29" s="5">
        <v>125</v>
      </c>
      <c r="H29" s="6">
        <v>0.72</v>
      </c>
      <c r="I29" s="6">
        <v>0.19</v>
      </c>
      <c r="J29" s="6">
        <v>0.1</v>
      </c>
    </row>
    <row r="30" spans="1:10" x14ac:dyDescent="0.25">
      <c r="A30" t="s">
        <v>138</v>
      </c>
      <c r="B30" s="5">
        <v>30</v>
      </c>
      <c r="C30" s="6">
        <v>0</v>
      </c>
      <c r="D30" s="5">
        <v>15</v>
      </c>
      <c r="E30" s="5">
        <v>15</v>
      </c>
      <c r="F30" s="5">
        <v>0</v>
      </c>
      <c r="G30" s="5">
        <v>0</v>
      </c>
      <c r="H30" s="6">
        <v>0</v>
      </c>
      <c r="I30" s="6">
        <v>0</v>
      </c>
      <c r="J30" s="6">
        <v>0</v>
      </c>
    </row>
    <row r="31" spans="1:10" x14ac:dyDescent="0.25">
      <c r="A31" t="s">
        <v>139</v>
      </c>
      <c r="B31" s="5">
        <v>935</v>
      </c>
      <c r="C31" s="6">
        <v>0.05</v>
      </c>
      <c r="D31" s="5">
        <v>785</v>
      </c>
      <c r="E31" s="5">
        <v>590</v>
      </c>
      <c r="F31" s="5">
        <v>115</v>
      </c>
      <c r="G31" s="5">
        <v>80</v>
      </c>
      <c r="H31" s="6">
        <v>0.75</v>
      </c>
      <c r="I31" s="6">
        <v>0.15</v>
      </c>
      <c r="J31" s="6">
        <v>0.1</v>
      </c>
    </row>
    <row r="32" spans="1:10" x14ac:dyDescent="0.25">
      <c r="A32" t="s">
        <v>140</v>
      </c>
      <c r="B32" s="5">
        <v>410</v>
      </c>
      <c r="C32" s="6">
        <v>0.02</v>
      </c>
      <c r="D32" s="5">
        <v>175</v>
      </c>
      <c r="E32" s="5">
        <v>130</v>
      </c>
      <c r="F32" s="5">
        <v>20</v>
      </c>
      <c r="G32" s="5">
        <v>25</v>
      </c>
      <c r="H32" s="6">
        <v>0.74</v>
      </c>
      <c r="I32" s="6">
        <v>0.12</v>
      </c>
      <c r="J32" s="6">
        <v>0.14000000000000001</v>
      </c>
    </row>
    <row r="33" spans="1:10" x14ac:dyDescent="0.25">
      <c r="A33" t="s">
        <v>141</v>
      </c>
      <c r="B33" s="5">
        <v>220</v>
      </c>
      <c r="C33" s="6">
        <v>0.01</v>
      </c>
      <c r="D33" s="5">
        <v>100</v>
      </c>
      <c r="E33" s="5">
        <v>90</v>
      </c>
      <c r="F33" s="5">
        <v>10</v>
      </c>
      <c r="G33" s="5">
        <v>5</v>
      </c>
      <c r="H33" s="6">
        <v>0.87</v>
      </c>
      <c r="I33" s="6">
        <v>0.08</v>
      </c>
      <c r="J33" s="6">
        <v>0.05</v>
      </c>
    </row>
    <row r="34" spans="1:10" x14ac:dyDescent="0.25">
      <c r="A34" t="s">
        <v>142</v>
      </c>
      <c r="B34" s="5">
        <v>25</v>
      </c>
      <c r="C34" s="6">
        <v>0</v>
      </c>
      <c r="D34" s="5">
        <v>15</v>
      </c>
      <c r="E34" s="5">
        <v>10</v>
      </c>
      <c r="F34" s="5" t="s">
        <v>90</v>
      </c>
      <c r="G34" s="5" t="s">
        <v>90</v>
      </c>
      <c r="H34" s="6" t="s">
        <v>90</v>
      </c>
      <c r="I34" s="6" t="s">
        <v>90</v>
      </c>
      <c r="J34" s="6" t="s">
        <v>90</v>
      </c>
    </row>
    <row r="35" spans="1:10" x14ac:dyDescent="0.25">
      <c r="A35" t="s">
        <v>143</v>
      </c>
      <c r="B35" s="5">
        <v>445</v>
      </c>
      <c r="C35" s="6">
        <v>0.03</v>
      </c>
      <c r="D35" s="5">
        <v>295</v>
      </c>
      <c r="E35" s="5">
        <v>205</v>
      </c>
      <c r="F35" s="5">
        <v>55</v>
      </c>
      <c r="G35" s="5">
        <v>30</v>
      </c>
      <c r="H35" s="6">
        <v>0.71</v>
      </c>
      <c r="I35" s="6">
        <v>0.19</v>
      </c>
      <c r="J35" s="6">
        <v>0.1</v>
      </c>
    </row>
    <row r="36" spans="1:10" x14ac:dyDescent="0.25">
      <c r="A36" t="s">
        <v>144</v>
      </c>
      <c r="B36" s="5">
        <v>1475</v>
      </c>
      <c r="C36" s="6">
        <v>0.09</v>
      </c>
      <c r="D36" s="5">
        <v>1055</v>
      </c>
      <c r="E36" s="5">
        <v>755</v>
      </c>
      <c r="F36" s="5">
        <v>200</v>
      </c>
      <c r="G36" s="5">
        <v>105</v>
      </c>
      <c r="H36" s="6">
        <v>0.71</v>
      </c>
      <c r="I36" s="6">
        <v>0.19</v>
      </c>
      <c r="J36" s="6">
        <v>0.1</v>
      </c>
    </row>
    <row r="37" spans="1:10" x14ac:dyDescent="0.25">
      <c r="A37" t="s">
        <v>145</v>
      </c>
      <c r="B37" s="5">
        <v>180</v>
      </c>
      <c r="C37" s="6">
        <v>0.01</v>
      </c>
      <c r="D37" s="5">
        <v>80</v>
      </c>
      <c r="E37" s="5">
        <v>60</v>
      </c>
      <c r="F37" s="5">
        <v>10</v>
      </c>
      <c r="G37" s="5">
        <v>5</v>
      </c>
      <c r="H37" s="6">
        <v>0.76</v>
      </c>
      <c r="I37" s="6">
        <v>0.15</v>
      </c>
      <c r="J37" s="6">
        <v>0.09</v>
      </c>
    </row>
    <row r="38" spans="1:10" x14ac:dyDescent="0.25">
      <c r="A38" t="s">
        <v>146</v>
      </c>
      <c r="B38" s="5">
        <v>240</v>
      </c>
      <c r="C38" s="6">
        <v>0.01</v>
      </c>
      <c r="D38" s="5">
        <v>105</v>
      </c>
      <c r="E38" s="5">
        <v>75</v>
      </c>
      <c r="F38" s="5">
        <v>20</v>
      </c>
      <c r="G38" s="5">
        <v>10</v>
      </c>
      <c r="H38" s="6">
        <v>0.74</v>
      </c>
      <c r="I38" s="6">
        <v>0.17</v>
      </c>
      <c r="J38" s="6">
        <v>0.09</v>
      </c>
    </row>
    <row r="39" spans="1:10" x14ac:dyDescent="0.25">
      <c r="A39" t="s">
        <v>147</v>
      </c>
      <c r="B39" s="5">
        <v>505</v>
      </c>
      <c r="C39" s="6">
        <v>0.03</v>
      </c>
      <c r="D39" s="5">
        <v>215</v>
      </c>
      <c r="E39" s="5">
        <v>155</v>
      </c>
      <c r="F39" s="5">
        <v>40</v>
      </c>
      <c r="G39" s="5">
        <v>20</v>
      </c>
      <c r="H39" s="6">
        <v>0.73</v>
      </c>
      <c r="I39" s="6">
        <v>0.18</v>
      </c>
      <c r="J39" s="6">
        <v>0.1</v>
      </c>
    </row>
    <row r="40" spans="1:10" x14ac:dyDescent="0.25">
      <c r="A40" t="s">
        <v>148</v>
      </c>
      <c r="B40" s="5">
        <v>70</v>
      </c>
      <c r="C40" s="6">
        <v>0</v>
      </c>
      <c r="D40" s="5">
        <v>35</v>
      </c>
      <c r="E40" s="5">
        <v>20</v>
      </c>
      <c r="F40" s="5">
        <v>5</v>
      </c>
      <c r="G40" s="5">
        <v>10</v>
      </c>
      <c r="H40" s="6">
        <v>0.59</v>
      </c>
      <c r="I40" s="6">
        <v>0.16</v>
      </c>
      <c r="J40" s="6">
        <v>0.24</v>
      </c>
    </row>
    <row r="41" spans="1:10" x14ac:dyDescent="0.25">
      <c r="A41" t="s">
        <v>18</v>
      </c>
      <c r="B41" t="s">
        <v>19</v>
      </c>
    </row>
    <row r="42" spans="1:10" x14ac:dyDescent="0.25">
      <c r="A42" t="s">
        <v>20</v>
      </c>
      <c r="B42" t="s">
        <v>21</v>
      </c>
    </row>
    <row r="43" spans="1:10" x14ac:dyDescent="0.25">
      <c r="A43" t="s">
        <v>30</v>
      </c>
      <c r="B43" t="s">
        <v>31</v>
      </c>
    </row>
    <row r="44" spans="1:10" x14ac:dyDescent="0.25">
      <c r="A44" t="s">
        <v>32</v>
      </c>
      <c r="B44" t="s">
        <v>33</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3"/>
  <sheetViews>
    <sheetView showGridLines="0" topLeftCell="D1" workbookViewId="0">
      <selection activeCell="H19" sqref="H19"/>
    </sheetView>
  </sheetViews>
  <sheetFormatPr defaultColWidth="11.5546875" defaultRowHeight="15.75" x14ac:dyDescent="0.25"/>
  <cols>
    <col min="1" max="1" width="35.6640625" customWidth="1"/>
    <col min="2" max="13" width="12.6640625" customWidth="1"/>
  </cols>
  <sheetData>
    <row r="1" spans="1:13" ht="19.5" x14ac:dyDescent="0.3">
      <c r="A1" s="1" t="s">
        <v>149</v>
      </c>
    </row>
    <row r="2" spans="1:13" x14ac:dyDescent="0.25">
      <c r="A2" t="s">
        <v>56</v>
      </c>
    </row>
    <row r="3" spans="1:13" x14ac:dyDescent="0.25">
      <c r="A3" t="s">
        <v>57</v>
      </c>
    </row>
    <row r="4" spans="1:13" x14ac:dyDescent="0.25">
      <c r="A4" t="s">
        <v>150</v>
      </c>
    </row>
    <row r="5" spans="1:13" x14ac:dyDescent="0.25">
      <c r="A5" t="s">
        <v>59</v>
      </c>
    </row>
    <row r="6" spans="1:13" ht="78.75" x14ac:dyDescent="0.25">
      <c r="A6" s="3" t="s">
        <v>151</v>
      </c>
      <c r="B6" s="4" t="s">
        <v>63</v>
      </c>
      <c r="C6" s="4" t="s">
        <v>152</v>
      </c>
      <c r="D6" s="4" t="s">
        <v>153</v>
      </c>
      <c r="E6" s="4" t="s">
        <v>154</v>
      </c>
      <c r="F6" s="4" t="s">
        <v>155</v>
      </c>
      <c r="G6" s="4" t="s">
        <v>156</v>
      </c>
      <c r="H6" s="4" t="s">
        <v>157</v>
      </c>
      <c r="I6" s="4" t="s">
        <v>158</v>
      </c>
      <c r="J6" s="4" t="s">
        <v>159</v>
      </c>
      <c r="K6" s="4" t="s">
        <v>160</v>
      </c>
      <c r="L6" s="4" t="s">
        <v>161</v>
      </c>
      <c r="M6" s="4" t="s">
        <v>162</v>
      </c>
    </row>
    <row r="7" spans="1:13" x14ac:dyDescent="0.25">
      <c r="A7" s="9" t="s">
        <v>70</v>
      </c>
      <c r="B7" s="7">
        <v>10375</v>
      </c>
      <c r="C7" s="9">
        <v>970</v>
      </c>
      <c r="D7" s="9">
        <v>1570</v>
      </c>
      <c r="E7" s="9">
        <v>745</v>
      </c>
      <c r="F7" s="9">
        <v>900</v>
      </c>
      <c r="G7" s="9">
        <v>885</v>
      </c>
      <c r="H7" s="9">
        <v>905</v>
      </c>
      <c r="I7" s="9">
        <v>750</v>
      </c>
      <c r="J7" s="9">
        <v>665</v>
      </c>
      <c r="K7" s="9">
        <v>585</v>
      </c>
      <c r="L7" s="9">
        <v>2360</v>
      </c>
      <c r="M7" s="9">
        <v>21</v>
      </c>
    </row>
    <row r="8" spans="1:13" x14ac:dyDescent="0.25">
      <c r="A8" t="s">
        <v>163</v>
      </c>
      <c r="B8" s="6" t="s">
        <v>90</v>
      </c>
      <c r="C8" s="6">
        <v>0.09</v>
      </c>
      <c r="D8" s="6">
        <v>0.15</v>
      </c>
      <c r="E8" s="6">
        <v>7.0000000000000007E-2</v>
      </c>
      <c r="F8" s="6">
        <v>0.09</v>
      </c>
      <c r="G8" s="6">
        <v>0.09</v>
      </c>
      <c r="H8" s="6">
        <v>0.09</v>
      </c>
      <c r="I8" s="6">
        <v>7.0000000000000007E-2</v>
      </c>
      <c r="J8" s="6">
        <v>0.06</v>
      </c>
      <c r="K8" s="6">
        <v>0.06</v>
      </c>
      <c r="L8" s="6">
        <v>0.23</v>
      </c>
      <c r="M8" s="6" t="s">
        <v>164</v>
      </c>
    </row>
    <row r="9" spans="1:13" x14ac:dyDescent="0.25">
      <c r="A9" t="s">
        <v>71</v>
      </c>
      <c r="B9" s="5">
        <v>20</v>
      </c>
      <c r="C9" t="s">
        <v>90</v>
      </c>
      <c r="D9">
        <v>15</v>
      </c>
      <c r="E9">
        <v>5</v>
      </c>
      <c r="F9">
        <v>0</v>
      </c>
      <c r="G9">
        <v>0</v>
      </c>
      <c r="H9">
        <v>0</v>
      </c>
      <c r="I9">
        <v>0</v>
      </c>
      <c r="J9">
        <v>0</v>
      </c>
      <c r="K9">
        <v>0</v>
      </c>
      <c r="L9">
        <v>0</v>
      </c>
      <c r="M9">
        <v>2.5</v>
      </c>
    </row>
    <row r="10" spans="1:13" x14ac:dyDescent="0.25">
      <c r="A10" t="s">
        <v>72</v>
      </c>
      <c r="B10" s="5">
        <v>50</v>
      </c>
      <c r="C10">
        <v>5</v>
      </c>
      <c r="D10">
        <v>15</v>
      </c>
      <c r="E10">
        <v>15</v>
      </c>
      <c r="F10">
        <v>10</v>
      </c>
      <c r="G10">
        <v>5</v>
      </c>
      <c r="H10" t="s">
        <v>90</v>
      </c>
      <c r="I10">
        <v>0</v>
      </c>
      <c r="J10">
        <v>0</v>
      </c>
      <c r="K10">
        <v>0</v>
      </c>
      <c r="L10">
        <v>0</v>
      </c>
      <c r="M10">
        <v>7.5</v>
      </c>
    </row>
    <row r="11" spans="1:13" x14ac:dyDescent="0.25">
      <c r="A11" t="s">
        <v>73</v>
      </c>
      <c r="B11" s="5">
        <v>100</v>
      </c>
      <c r="C11">
        <v>20</v>
      </c>
      <c r="D11">
        <v>15</v>
      </c>
      <c r="E11">
        <v>10</v>
      </c>
      <c r="F11">
        <v>15</v>
      </c>
      <c r="G11">
        <v>15</v>
      </c>
      <c r="H11">
        <v>5</v>
      </c>
      <c r="I11">
        <v>10</v>
      </c>
      <c r="J11">
        <v>5</v>
      </c>
      <c r="K11">
        <v>5</v>
      </c>
      <c r="L11" t="s">
        <v>90</v>
      </c>
      <c r="M11">
        <v>13</v>
      </c>
    </row>
    <row r="12" spans="1:13" x14ac:dyDescent="0.25">
      <c r="A12" t="s">
        <v>74</v>
      </c>
      <c r="B12" s="5">
        <v>135</v>
      </c>
      <c r="C12">
        <v>15</v>
      </c>
      <c r="D12">
        <v>20</v>
      </c>
      <c r="E12">
        <v>10</v>
      </c>
      <c r="F12">
        <v>15</v>
      </c>
      <c r="G12">
        <v>10</v>
      </c>
      <c r="H12">
        <v>15</v>
      </c>
      <c r="I12">
        <v>15</v>
      </c>
      <c r="J12">
        <v>10</v>
      </c>
      <c r="K12">
        <v>10</v>
      </c>
      <c r="L12">
        <v>25</v>
      </c>
      <c r="M12">
        <v>21.3</v>
      </c>
    </row>
    <row r="13" spans="1:13" x14ac:dyDescent="0.25">
      <c r="A13" t="s">
        <v>75</v>
      </c>
      <c r="B13" s="5">
        <v>120</v>
      </c>
      <c r="C13">
        <v>10</v>
      </c>
      <c r="D13">
        <v>15</v>
      </c>
      <c r="E13">
        <v>15</v>
      </c>
      <c r="F13">
        <v>5</v>
      </c>
      <c r="G13">
        <v>10</v>
      </c>
      <c r="H13">
        <v>10</v>
      </c>
      <c r="I13">
        <v>15</v>
      </c>
      <c r="J13">
        <v>10</v>
      </c>
      <c r="K13">
        <v>10</v>
      </c>
      <c r="L13">
        <v>25</v>
      </c>
      <c r="M13">
        <v>23.7</v>
      </c>
    </row>
    <row r="14" spans="1:13" x14ac:dyDescent="0.25">
      <c r="A14" t="s">
        <v>76</v>
      </c>
      <c r="B14" s="5">
        <v>235</v>
      </c>
      <c r="C14">
        <v>10</v>
      </c>
      <c r="D14">
        <v>40</v>
      </c>
      <c r="E14">
        <v>30</v>
      </c>
      <c r="F14">
        <v>20</v>
      </c>
      <c r="G14">
        <v>25</v>
      </c>
      <c r="H14">
        <v>15</v>
      </c>
      <c r="I14">
        <v>15</v>
      </c>
      <c r="J14">
        <v>10</v>
      </c>
      <c r="K14">
        <v>25</v>
      </c>
      <c r="L14">
        <v>45</v>
      </c>
      <c r="M14">
        <v>19.100000000000001</v>
      </c>
    </row>
    <row r="15" spans="1:13" x14ac:dyDescent="0.25">
      <c r="A15" t="s">
        <v>77</v>
      </c>
      <c r="B15" s="5">
        <v>170</v>
      </c>
      <c r="C15">
        <v>25</v>
      </c>
      <c r="D15">
        <v>40</v>
      </c>
      <c r="E15">
        <v>20</v>
      </c>
      <c r="F15">
        <v>15</v>
      </c>
      <c r="G15">
        <v>10</v>
      </c>
      <c r="H15">
        <v>10</v>
      </c>
      <c r="I15">
        <v>5</v>
      </c>
      <c r="J15">
        <v>5</v>
      </c>
      <c r="K15">
        <v>5</v>
      </c>
      <c r="L15">
        <v>30</v>
      </c>
      <c r="M15">
        <v>9.9</v>
      </c>
    </row>
    <row r="16" spans="1:13" x14ac:dyDescent="0.25">
      <c r="A16" t="s">
        <v>78</v>
      </c>
      <c r="B16" s="5">
        <v>255</v>
      </c>
      <c r="C16">
        <v>35</v>
      </c>
      <c r="D16">
        <v>45</v>
      </c>
      <c r="E16">
        <v>30</v>
      </c>
      <c r="F16">
        <v>25</v>
      </c>
      <c r="G16">
        <v>20</v>
      </c>
      <c r="H16">
        <v>20</v>
      </c>
      <c r="I16">
        <v>15</v>
      </c>
      <c r="J16">
        <v>20</v>
      </c>
      <c r="K16">
        <v>10</v>
      </c>
      <c r="L16">
        <v>40</v>
      </c>
      <c r="M16">
        <v>13.4</v>
      </c>
    </row>
    <row r="17" spans="1:13" x14ac:dyDescent="0.25">
      <c r="A17" t="s">
        <v>79</v>
      </c>
      <c r="B17" s="5">
        <v>400</v>
      </c>
      <c r="C17">
        <v>60</v>
      </c>
      <c r="D17">
        <v>130</v>
      </c>
      <c r="E17">
        <v>55</v>
      </c>
      <c r="F17">
        <v>40</v>
      </c>
      <c r="G17">
        <v>35</v>
      </c>
      <c r="H17">
        <v>15</v>
      </c>
      <c r="I17">
        <v>15</v>
      </c>
      <c r="J17">
        <v>5</v>
      </c>
      <c r="K17">
        <v>5</v>
      </c>
      <c r="L17">
        <v>35</v>
      </c>
      <c r="M17">
        <v>5.8</v>
      </c>
    </row>
    <row r="18" spans="1:13" x14ac:dyDescent="0.25">
      <c r="A18" t="s">
        <v>80</v>
      </c>
      <c r="B18" s="5">
        <v>485</v>
      </c>
      <c r="C18">
        <v>70</v>
      </c>
      <c r="D18">
        <v>100</v>
      </c>
      <c r="E18">
        <v>50</v>
      </c>
      <c r="F18">
        <v>60</v>
      </c>
      <c r="G18">
        <v>35</v>
      </c>
      <c r="H18">
        <v>40</v>
      </c>
      <c r="I18">
        <v>30</v>
      </c>
      <c r="J18">
        <v>30</v>
      </c>
      <c r="K18">
        <v>15</v>
      </c>
      <c r="L18">
        <v>50</v>
      </c>
      <c r="M18">
        <v>11.9</v>
      </c>
    </row>
    <row r="19" spans="1:13" x14ac:dyDescent="0.25">
      <c r="A19" t="s">
        <v>81</v>
      </c>
      <c r="B19" s="5">
        <v>770</v>
      </c>
      <c r="C19">
        <v>95</v>
      </c>
      <c r="D19">
        <v>65</v>
      </c>
      <c r="E19">
        <v>110</v>
      </c>
      <c r="F19">
        <v>90</v>
      </c>
      <c r="G19">
        <v>140</v>
      </c>
      <c r="H19">
        <v>70</v>
      </c>
      <c r="I19">
        <v>40</v>
      </c>
      <c r="J19">
        <v>30</v>
      </c>
      <c r="K19">
        <v>30</v>
      </c>
      <c r="L19">
        <v>85</v>
      </c>
      <c r="M19">
        <v>16.5</v>
      </c>
    </row>
    <row r="20" spans="1:13" x14ac:dyDescent="0.25">
      <c r="A20" t="s">
        <v>82</v>
      </c>
      <c r="B20" s="5">
        <v>1170</v>
      </c>
      <c r="C20">
        <v>95</v>
      </c>
      <c r="D20">
        <v>130</v>
      </c>
      <c r="E20">
        <v>120</v>
      </c>
      <c r="F20">
        <v>140</v>
      </c>
      <c r="G20">
        <v>125</v>
      </c>
      <c r="H20">
        <v>125</v>
      </c>
      <c r="I20">
        <v>100</v>
      </c>
      <c r="J20">
        <v>105</v>
      </c>
      <c r="K20">
        <v>75</v>
      </c>
      <c r="L20">
        <v>155</v>
      </c>
      <c r="M20">
        <v>19.5</v>
      </c>
    </row>
    <row r="21" spans="1:13" x14ac:dyDescent="0.25">
      <c r="A21" t="s">
        <v>83</v>
      </c>
      <c r="B21" s="5">
        <v>1400</v>
      </c>
      <c r="C21">
        <v>110</v>
      </c>
      <c r="D21">
        <v>270</v>
      </c>
      <c r="E21">
        <v>145</v>
      </c>
      <c r="F21">
        <v>235</v>
      </c>
      <c r="G21">
        <v>115</v>
      </c>
      <c r="H21">
        <v>60</v>
      </c>
      <c r="I21">
        <v>80</v>
      </c>
      <c r="J21">
        <v>90</v>
      </c>
      <c r="K21">
        <v>95</v>
      </c>
      <c r="L21">
        <v>200</v>
      </c>
      <c r="M21">
        <v>13.9</v>
      </c>
    </row>
    <row r="22" spans="1:13" x14ac:dyDescent="0.25">
      <c r="A22" t="s">
        <v>84</v>
      </c>
      <c r="B22" s="5">
        <v>1480</v>
      </c>
      <c r="C22">
        <v>95</v>
      </c>
      <c r="D22">
        <v>170</v>
      </c>
      <c r="E22">
        <v>50</v>
      </c>
      <c r="F22">
        <v>155</v>
      </c>
      <c r="G22">
        <v>275</v>
      </c>
      <c r="H22">
        <v>235</v>
      </c>
      <c r="I22">
        <v>110</v>
      </c>
      <c r="J22">
        <v>60</v>
      </c>
      <c r="K22">
        <v>60</v>
      </c>
      <c r="L22">
        <v>270</v>
      </c>
      <c r="M22">
        <v>20.399999999999999</v>
      </c>
    </row>
    <row r="23" spans="1:13" x14ac:dyDescent="0.25">
      <c r="A23" t="s">
        <v>85</v>
      </c>
      <c r="B23" s="5">
        <v>1475</v>
      </c>
      <c r="C23">
        <v>100</v>
      </c>
      <c r="D23">
        <v>160</v>
      </c>
      <c r="E23">
        <v>30</v>
      </c>
      <c r="F23">
        <v>25</v>
      </c>
      <c r="G23">
        <v>35</v>
      </c>
      <c r="H23">
        <v>250</v>
      </c>
      <c r="I23">
        <v>220</v>
      </c>
      <c r="J23">
        <v>190</v>
      </c>
      <c r="K23">
        <v>155</v>
      </c>
      <c r="L23">
        <v>305</v>
      </c>
      <c r="M23">
        <v>28.2</v>
      </c>
    </row>
    <row r="24" spans="1:13" x14ac:dyDescent="0.25">
      <c r="A24" t="s">
        <v>86</v>
      </c>
      <c r="B24" s="5">
        <v>1035</v>
      </c>
      <c r="C24">
        <v>115</v>
      </c>
      <c r="D24">
        <v>145</v>
      </c>
      <c r="E24">
        <v>25</v>
      </c>
      <c r="F24">
        <v>35</v>
      </c>
      <c r="G24">
        <v>20</v>
      </c>
      <c r="H24">
        <v>20</v>
      </c>
      <c r="I24">
        <v>80</v>
      </c>
      <c r="J24">
        <v>80</v>
      </c>
      <c r="K24">
        <v>65</v>
      </c>
      <c r="L24">
        <v>450</v>
      </c>
      <c r="M24">
        <v>35.700000000000003</v>
      </c>
    </row>
    <row r="25" spans="1:13" x14ac:dyDescent="0.25">
      <c r="A25" t="s">
        <v>87</v>
      </c>
      <c r="B25" s="5">
        <v>1070</v>
      </c>
      <c r="C25">
        <v>95</v>
      </c>
      <c r="D25">
        <v>200</v>
      </c>
      <c r="E25">
        <v>25</v>
      </c>
      <c r="F25">
        <v>20</v>
      </c>
      <c r="G25">
        <v>15</v>
      </c>
      <c r="H25">
        <v>10</v>
      </c>
      <c r="I25">
        <v>15</v>
      </c>
      <c r="J25">
        <v>25</v>
      </c>
      <c r="K25">
        <v>20</v>
      </c>
      <c r="L25">
        <v>640</v>
      </c>
      <c r="M25">
        <v>54.3</v>
      </c>
    </row>
    <row r="26" spans="1:13" x14ac:dyDescent="0.25">
      <c r="A26" s="9" t="s">
        <v>88</v>
      </c>
      <c r="B26" s="7">
        <v>430</v>
      </c>
      <c r="C26" s="9">
        <v>55</v>
      </c>
      <c r="D26" s="9">
        <v>75</v>
      </c>
      <c r="E26" s="9">
        <v>50</v>
      </c>
      <c r="F26" s="9">
        <v>45</v>
      </c>
      <c r="G26" s="9">
        <v>40</v>
      </c>
      <c r="H26" s="9">
        <v>30</v>
      </c>
      <c r="I26" s="9">
        <v>35</v>
      </c>
      <c r="J26" s="9">
        <v>20</v>
      </c>
      <c r="K26" s="9">
        <v>20</v>
      </c>
      <c r="L26" s="9">
        <v>55</v>
      </c>
      <c r="M26" s="9">
        <v>14</v>
      </c>
    </row>
    <row r="27" spans="1:13" x14ac:dyDescent="0.25">
      <c r="A27" s="9" t="s">
        <v>89</v>
      </c>
      <c r="B27" s="7">
        <v>9945</v>
      </c>
      <c r="C27" s="9">
        <v>915</v>
      </c>
      <c r="D27" s="9">
        <v>1495</v>
      </c>
      <c r="E27" s="9">
        <v>690</v>
      </c>
      <c r="F27" s="9">
        <v>855</v>
      </c>
      <c r="G27" s="9">
        <v>845</v>
      </c>
      <c r="H27" s="9">
        <v>875</v>
      </c>
      <c r="I27" s="9">
        <v>715</v>
      </c>
      <c r="J27" s="9">
        <v>645</v>
      </c>
      <c r="K27" s="9">
        <v>565</v>
      </c>
      <c r="L27" s="9">
        <v>2305</v>
      </c>
      <c r="M27" s="9">
        <v>21</v>
      </c>
    </row>
    <row r="28" spans="1:13" x14ac:dyDescent="0.25">
      <c r="A28" t="s">
        <v>18</v>
      </c>
      <c r="B28" t="s">
        <v>19</v>
      </c>
    </row>
    <row r="29" spans="1:13" x14ac:dyDescent="0.25">
      <c r="A29" t="s">
        <v>22</v>
      </c>
      <c r="B29" t="s">
        <v>23</v>
      </c>
    </row>
    <row r="30" spans="1:13" x14ac:dyDescent="0.25">
      <c r="A30" t="s">
        <v>24</v>
      </c>
      <c r="B30" t="s">
        <v>25</v>
      </c>
    </row>
    <row r="31" spans="1:13" x14ac:dyDescent="0.25">
      <c r="A31" t="s">
        <v>34</v>
      </c>
      <c r="B31" t="s">
        <v>35</v>
      </c>
    </row>
    <row r="32" spans="1:13" x14ac:dyDescent="0.25">
      <c r="A32" t="s">
        <v>36</v>
      </c>
      <c r="B32" t="s">
        <v>37</v>
      </c>
    </row>
    <row r="33" spans="1:2" x14ac:dyDescent="0.25">
      <c r="A33" t="s">
        <v>38</v>
      </c>
      <c r="B33" t="s">
        <v>39</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7"/>
  <sheetViews>
    <sheetView showGridLines="0" workbookViewId="0">
      <selection activeCell="H34" sqref="H34"/>
    </sheetView>
  </sheetViews>
  <sheetFormatPr defaultColWidth="11.5546875" defaultRowHeight="15.75" x14ac:dyDescent="0.25"/>
  <cols>
    <col min="1" max="1" width="15.6640625" customWidth="1"/>
    <col min="2" max="2" width="22.6640625" customWidth="1"/>
    <col min="3" max="4" width="12.6640625" customWidth="1"/>
  </cols>
  <sheetData>
    <row r="1" spans="1:4" ht="19.5" x14ac:dyDescent="0.3">
      <c r="A1" s="1" t="s">
        <v>165</v>
      </c>
    </row>
    <row r="2" spans="1:4" x14ac:dyDescent="0.25">
      <c r="A2" t="s">
        <v>56</v>
      </c>
    </row>
    <row r="3" spans="1:4" x14ac:dyDescent="0.25">
      <c r="A3" t="s">
        <v>57</v>
      </c>
    </row>
    <row r="4" spans="1:4" x14ac:dyDescent="0.25">
      <c r="A4" t="s">
        <v>166</v>
      </c>
    </row>
    <row r="5" spans="1:4" x14ac:dyDescent="0.25">
      <c r="A5" t="s">
        <v>59</v>
      </c>
    </row>
    <row r="6" spans="1:4" ht="47.25" x14ac:dyDescent="0.25">
      <c r="A6" s="3" t="s">
        <v>167</v>
      </c>
      <c r="B6" s="4" t="s">
        <v>168</v>
      </c>
      <c r="C6" s="4" t="s">
        <v>169</v>
      </c>
      <c r="D6" s="4" t="s">
        <v>170</v>
      </c>
    </row>
    <row r="7" spans="1:4" x14ac:dyDescent="0.25">
      <c r="A7" s="9" t="s">
        <v>171</v>
      </c>
      <c r="B7" s="9" t="s">
        <v>70</v>
      </c>
      <c r="C7" s="7">
        <v>736730</v>
      </c>
      <c r="D7" s="11">
        <v>89472620</v>
      </c>
    </row>
    <row r="8" spans="1:4" x14ac:dyDescent="0.25">
      <c r="A8" t="s">
        <v>171</v>
      </c>
      <c r="B8" t="s">
        <v>172</v>
      </c>
      <c r="C8" s="5">
        <v>45</v>
      </c>
      <c r="D8" s="10">
        <v>13985</v>
      </c>
    </row>
    <row r="9" spans="1:4" x14ac:dyDescent="0.25">
      <c r="A9" t="s">
        <v>171</v>
      </c>
      <c r="B9" t="s">
        <v>73</v>
      </c>
      <c r="C9" s="5">
        <v>105</v>
      </c>
      <c r="D9" s="10">
        <v>40850</v>
      </c>
    </row>
    <row r="10" spans="1:4" x14ac:dyDescent="0.25">
      <c r="A10" t="s">
        <v>171</v>
      </c>
      <c r="B10" t="s">
        <v>74</v>
      </c>
      <c r="C10" s="5">
        <v>200</v>
      </c>
      <c r="D10" s="10">
        <v>111540</v>
      </c>
    </row>
    <row r="11" spans="1:4" x14ac:dyDescent="0.25">
      <c r="A11" t="s">
        <v>171</v>
      </c>
      <c r="B11" t="s">
        <v>75</v>
      </c>
      <c r="C11" s="5">
        <v>265</v>
      </c>
      <c r="D11" s="10">
        <v>125260</v>
      </c>
    </row>
    <row r="12" spans="1:4" x14ac:dyDescent="0.25">
      <c r="A12" t="s">
        <v>171</v>
      </c>
      <c r="B12" t="s">
        <v>76</v>
      </c>
      <c r="C12" s="5">
        <v>390</v>
      </c>
      <c r="D12" s="10">
        <v>205865</v>
      </c>
    </row>
    <row r="13" spans="1:4" x14ac:dyDescent="0.25">
      <c r="A13" t="s">
        <v>171</v>
      </c>
      <c r="B13" t="s">
        <v>77</v>
      </c>
      <c r="C13" s="5">
        <v>560</v>
      </c>
      <c r="D13" s="10">
        <v>255060</v>
      </c>
    </row>
    <row r="14" spans="1:4" x14ac:dyDescent="0.25">
      <c r="A14" t="s">
        <v>171</v>
      </c>
      <c r="B14" t="s">
        <v>78</v>
      </c>
      <c r="C14" s="5">
        <v>1665</v>
      </c>
      <c r="D14" s="10">
        <v>370330</v>
      </c>
    </row>
    <row r="15" spans="1:4" x14ac:dyDescent="0.25">
      <c r="A15" t="s">
        <v>171</v>
      </c>
      <c r="B15" t="s">
        <v>79</v>
      </c>
      <c r="C15" s="5">
        <v>4125</v>
      </c>
      <c r="D15" s="10">
        <v>737645</v>
      </c>
    </row>
    <row r="16" spans="1:4" x14ac:dyDescent="0.25">
      <c r="A16" t="s">
        <v>171</v>
      </c>
      <c r="B16" t="s">
        <v>80</v>
      </c>
      <c r="C16" s="5">
        <v>9905</v>
      </c>
      <c r="D16" s="10">
        <v>1333175</v>
      </c>
    </row>
    <row r="17" spans="1:4" x14ac:dyDescent="0.25">
      <c r="A17" t="s">
        <v>171</v>
      </c>
      <c r="B17" t="s">
        <v>81</v>
      </c>
      <c r="C17" s="5">
        <v>16335</v>
      </c>
      <c r="D17" s="10">
        <v>2343615</v>
      </c>
    </row>
    <row r="18" spans="1:4" x14ac:dyDescent="0.25">
      <c r="A18" t="s">
        <v>171</v>
      </c>
      <c r="B18" t="s">
        <v>82</v>
      </c>
      <c r="C18" s="5">
        <v>22630</v>
      </c>
      <c r="D18" s="10">
        <v>3343455</v>
      </c>
    </row>
    <row r="19" spans="1:4" x14ac:dyDescent="0.25">
      <c r="A19" t="s">
        <v>171</v>
      </c>
      <c r="B19" t="s">
        <v>83</v>
      </c>
      <c r="C19" s="5">
        <v>41720</v>
      </c>
      <c r="D19" s="10">
        <v>5394545</v>
      </c>
    </row>
    <row r="20" spans="1:4" x14ac:dyDescent="0.25">
      <c r="A20" t="s">
        <v>171</v>
      </c>
      <c r="B20" t="s">
        <v>84</v>
      </c>
      <c r="C20" s="5">
        <v>102840</v>
      </c>
      <c r="D20" s="10">
        <v>12183660</v>
      </c>
    </row>
    <row r="21" spans="1:4" x14ac:dyDescent="0.25">
      <c r="A21" t="s">
        <v>171</v>
      </c>
      <c r="B21" t="s">
        <v>85</v>
      </c>
      <c r="C21" s="5">
        <v>124435</v>
      </c>
      <c r="D21" s="10">
        <v>14795390</v>
      </c>
    </row>
    <row r="22" spans="1:4" x14ac:dyDescent="0.25">
      <c r="A22" t="s">
        <v>171</v>
      </c>
      <c r="B22" t="s">
        <v>86</v>
      </c>
      <c r="C22" s="5">
        <v>161105</v>
      </c>
      <c r="D22" s="10">
        <v>19181355</v>
      </c>
    </row>
    <row r="23" spans="1:4" x14ac:dyDescent="0.25">
      <c r="A23" t="s">
        <v>171</v>
      </c>
      <c r="B23" t="s">
        <v>87</v>
      </c>
      <c r="C23" s="5">
        <v>250395</v>
      </c>
      <c r="D23" s="10">
        <v>29036885</v>
      </c>
    </row>
    <row r="24" spans="1:4" x14ac:dyDescent="0.25">
      <c r="A24" s="9" t="s">
        <v>171</v>
      </c>
      <c r="B24" s="9" t="s">
        <v>88</v>
      </c>
      <c r="C24" s="7">
        <v>615</v>
      </c>
      <c r="D24" s="11">
        <v>291635</v>
      </c>
    </row>
    <row r="25" spans="1:4" x14ac:dyDescent="0.25">
      <c r="A25" s="9" t="s">
        <v>171</v>
      </c>
      <c r="B25" s="9" t="s">
        <v>89</v>
      </c>
      <c r="C25" s="7">
        <v>736120</v>
      </c>
      <c r="D25" s="11">
        <v>89180985</v>
      </c>
    </row>
    <row r="26" spans="1:4" x14ac:dyDescent="0.25">
      <c r="A26" s="9" t="s">
        <v>173</v>
      </c>
      <c r="B26" s="9" t="s">
        <v>70</v>
      </c>
      <c r="C26" s="7">
        <v>33170</v>
      </c>
      <c r="D26" s="11">
        <v>14961705</v>
      </c>
    </row>
    <row r="27" spans="1:4" x14ac:dyDescent="0.25">
      <c r="A27" t="s">
        <v>173</v>
      </c>
      <c r="B27" t="s">
        <v>172</v>
      </c>
      <c r="C27" s="5">
        <v>45</v>
      </c>
      <c r="D27" s="10">
        <v>13985</v>
      </c>
    </row>
    <row r="28" spans="1:4" x14ac:dyDescent="0.25">
      <c r="A28" t="s">
        <v>173</v>
      </c>
      <c r="B28" t="s">
        <v>73</v>
      </c>
      <c r="C28" s="5">
        <v>105</v>
      </c>
      <c r="D28" s="10">
        <v>40850</v>
      </c>
    </row>
    <row r="29" spans="1:4" x14ac:dyDescent="0.25">
      <c r="A29" t="s">
        <v>173</v>
      </c>
      <c r="B29" t="s">
        <v>74</v>
      </c>
      <c r="C29" s="5">
        <v>200</v>
      </c>
      <c r="D29" s="10">
        <v>111540</v>
      </c>
    </row>
    <row r="30" spans="1:4" x14ac:dyDescent="0.25">
      <c r="A30" t="s">
        <v>173</v>
      </c>
      <c r="B30" t="s">
        <v>75</v>
      </c>
      <c r="C30" s="5">
        <v>265</v>
      </c>
      <c r="D30" s="10">
        <v>125260</v>
      </c>
    </row>
    <row r="31" spans="1:4" x14ac:dyDescent="0.25">
      <c r="A31" t="s">
        <v>173</v>
      </c>
      <c r="B31" t="s">
        <v>76</v>
      </c>
      <c r="C31" s="5">
        <v>390</v>
      </c>
      <c r="D31" s="10">
        <v>205865</v>
      </c>
    </row>
    <row r="32" spans="1:4" x14ac:dyDescent="0.25">
      <c r="A32" t="s">
        <v>173</v>
      </c>
      <c r="B32" t="s">
        <v>77</v>
      </c>
      <c r="C32" s="5">
        <v>560</v>
      </c>
      <c r="D32" s="10">
        <v>255060</v>
      </c>
    </row>
    <row r="33" spans="1:4" x14ac:dyDescent="0.25">
      <c r="A33" t="s">
        <v>173</v>
      </c>
      <c r="B33" t="s">
        <v>78</v>
      </c>
      <c r="C33" s="5">
        <v>595</v>
      </c>
      <c r="D33" s="10">
        <v>282755</v>
      </c>
    </row>
    <row r="34" spans="1:4" x14ac:dyDescent="0.25">
      <c r="A34" t="s">
        <v>173</v>
      </c>
      <c r="B34" t="s">
        <v>79</v>
      </c>
      <c r="C34" s="5">
        <v>925</v>
      </c>
      <c r="D34" s="10">
        <v>422385</v>
      </c>
    </row>
    <row r="35" spans="1:4" x14ac:dyDescent="0.25">
      <c r="A35" t="s">
        <v>173</v>
      </c>
      <c r="B35" t="s">
        <v>80</v>
      </c>
      <c r="C35" s="5">
        <v>1180</v>
      </c>
      <c r="D35" s="10">
        <v>530710</v>
      </c>
    </row>
    <row r="36" spans="1:4" x14ac:dyDescent="0.25">
      <c r="A36" t="s">
        <v>173</v>
      </c>
      <c r="B36" t="s">
        <v>81</v>
      </c>
      <c r="C36" s="5">
        <v>1545</v>
      </c>
      <c r="D36" s="10">
        <v>729605</v>
      </c>
    </row>
    <row r="37" spans="1:4" x14ac:dyDescent="0.25">
      <c r="A37" t="s">
        <v>173</v>
      </c>
      <c r="B37" t="s">
        <v>82</v>
      </c>
      <c r="C37" s="5">
        <v>2715</v>
      </c>
      <c r="D37" s="10">
        <v>1326635</v>
      </c>
    </row>
    <row r="38" spans="1:4" x14ac:dyDescent="0.25">
      <c r="A38" t="s">
        <v>173</v>
      </c>
      <c r="B38" t="s">
        <v>83</v>
      </c>
      <c r="C38" s="5">
        <v>3165</v>
      </c>
      <c r="D38" s="10">
        <v>1529780</v>
      </c>
    </row>
    <row r="39" spans="1:4" x14ac:dyDescent="0.25">
      <c r="A39" t="s">
        <v>173</v>
      </c>
      <c r="B39" t="s">
        <v>84</v>
      </c>
      <c r="C39" s="5">
        <v>5110</v>
      </c>
      <c r="D39" s="10">
        <v>2284715</v>
      </c>
    </row>
    <row r="40" spans="1:4" x14ac:dyDescent="0.25">
      <c r="A40" t="s">
        <v>173</v>
      </c>
      <c r="B40" t="s">
        <v>85</v>
      </c>
      <c r="C40" s="5">
        <v>4845</v>
      </c>
      <c r="D40" s="10">
        <v>2184485</v>
      </c>
    </row>
    <row r="41" spans="1:4" x14ac:dyDescent="0.25">
      <c r="A41" t="s">
        <v>173</v>
      </c>
      <c r="B41" t="s">
        <v>86</v>
      </c>
      <c r="C41" s="5">
        <v>5570</v>
      </c>
      <c r="D41" s="10">
        <v>2472750</v>
      </c>
    </row>
    <row r="42" spans="1:4" x14ac:dyDescent="0.25">
      <c r="A42" t="s">
        <v>173</v>
      </c>
      <c r="B42" t="s">
        <v>87</v>
      </c>
      <c r="C42" s="5">
        <v>5955</v>
      </c>
      <c r="D42" s="10">
        <v>2445330</v>
      </c>
    </row>
    <row r="43" spans="1:4" x14ac:dyDescent="0.25">
      <c r="A43" s="9" t="s">
        <v>173</v>
      </c>
      <c r="B43" s="9" t="s">
        <v>88</v>
      </c>
      <c r="C43" s="7">
        <v>615</v>
      </c>
      <c r="D43" s="11">
        <v>291635</v>
      </c>
    </row>
    <row r="44" spans="1:4" x14ac:dyDescent="0.25">
      <c r="A44" s="9" t="s">
        <v>173</v>
      </c>
      <c r="B44" s="9" t="s">
        <v>89</v>
      </c>
      <c r="C44" s="7">
        <v>32555</v>
      </c>
      <c r="D44" s="11">
        <v>14670070</v>
      </c>
    </row>
    <row r="45" spans="1:4" x14ac:dyDescent="0.25">
      <c r="A45" s="9" t="s">
        <v>174</v>
      </c>
      <c r="B45" s="9" t="s">
        <v>70</v>
      </c>
      <c r="C45" s="7">
        <v>703560</v>
      </c>
      <c r="D45" s="11">
        <v>74510915</v>
      </c>
    </row>
    <row r="46" spans="1:4" x14ac:dyDescent="0.25">
      <c r="A46" t="s">
        <v>174</v>
      </c>
      <c r="B46" t="s">
        <v>172</v>
      </c>
      <c r="C46" s="5">
        <v>0</v>
      </c>
      <c r="D46" s="10">
        <v>0</v>
      </c>
    </row>
    <row r="47" spans="1:4" x14ac:dyDescent="0.25">
      <c r="A47" t="s">
        <v>174</v>
      </c>
      <c r="B47" t="s">
        <v>73</v>
      </c>
      <c r="C47" s="5">
        <v>0</v>
      </c>
      <c r="D47" s="10">
        <v>0</v>
      </c>
    </row>
    <row r="48" spans="1:4" x14ac:dyDescent="0.25">
      <c r="A48" t="s">
        <v>174</v>
      </c>
      <c r="B48" t="s">
        <v>74</v>
      </c>
      <c r="C48" s="5">
        <v>0</v>
      </c>
      <c r="D48" s="10">
        <v>0</v>
      </c>
    </row>
    <row r="49" spans="1:4" x14ac:dyDescent="0.25">
      <c r="A49" t="s">
        <v>174</v>
      </c>
      <c r="B49" t="s">
        <v>75</v>
      </c>
      <c r="C49" s="5">
        <v>0</v>
      </c>
      <c r="D49" s="10">
        <v>0</v>
      </c>
    </row>
    <row r="50" spans="1:4" x14ac:dyDescent="0.25">
      <c r="A50" t="s">
        <v>174</v>
      </c>
      <c r="B50" t="s">
        <v>76</v>
      </c>
      <c r="C50" s="5">
        <v>0</v>
      </c>
      <c r="D50" s="10">
        <v>0</v>
      </c>
    </row>
    <row r="51" spans="1:4" x14ac:dyDescent="0.25">
      <c r="A51" t="s">
        <v>174</v>
      </c>
      <c r="B51" t="s">
        <v>77</v>
      </c>
      <c r="C51" s="5">
        <v>0</v>
      </c>
      <c r="D51" s="10">
        <v>0</v>
      </c>
    </row>
    <row r="52" spans="1:4" x14ac:dyDescent="0.25">
      <c r="A52" t="s">
        <v>174</v>
      </c>
      <c r="B52" t="s">
        <v>78</v>
      </c>
      <c r="C52" s="5">
        <v>1070</v>
      </c>
      <c r="D52" s="10">
        <v>87575</v>
      </c>
    </row>
    <row r="53" spans="1:4" x14ac:dyDescent="0.25">
      <c r="A53" t="s">
        <v>174</v>
      </c>
      <c r="B53" t="s">
        <v>79</v>
      </c>
      <c r="C53" s="5">
        <v>3205</v>
      </c>
      <c r="D53" s="10">
        <v>315260</v>
      </c>
    </row>
    <row r="54" spans="1:4" x14ac:dyDescent="0.25">
      <c r="A54" t="s">
        <v>174</v>
      </c>
      <c r="B54" t="s">
        <v>80</v>
      </c>
      <c r="C54" s="5">
        <v>8725</v>
      </c>
      <c r="D54" s="10">
        <v>802465</v>
      </c>
    </row>
    <row r="55" spans="1:4" x14ac:dyDescent="0.25">
      <c r="A55" t="s">
        <v>174</v>
      </c>
      <c r="B55" t="s">
        <v>81</v>
      </c>
      <c r="C55" s="5">
        <v>14795</v>
      </c>
      <c r="D55" s="10">
        <v>1614010</v>
      </c>
    </row>
    <row r="56" spans="1:4" x14ac:dyDescent="0.25">
      <c r="A56" t="s">
        <v>174</v>
      </c>
      <c r="B56" t="s">
        <v>82</v>
      </c>
      <c r="C56" s="5">
        <v>19915</v>
      </c>
      <c r="D56" s="10">
        <v>2016820</v>
      </c>
    </row>
    <row r="57" spans="1:4" x14ac:dyDescent="0.25">
      <c r="A57" t="s">
        <v>174</v>
      </c>
      <c r="B57" t="s">
        <v>83</v>
      </c>
      <c r="C57" s="5">
        <v>38555</v>
      </c>
      <c r="D57" s="10">
        <v>3864765</v>
      </c>
    </row>
    <row r="58" spans="1:4" x14ac:dyDescent="0.25">
      <c r="A58" t="s">
        <v>174</v>
      </c>
      <c r="B58" t="s">
        <v>84</v>
      </c>
      <c r="C58" s="5">
        <v>97730</v>
      </c>
      <c r="D58" s="10">
        <v>9898950</v>
      </c>
    </row>
    <row r="59" spans="1:4" x14ac:dyDescent="0.25">
      <c r="A59" t="s">
        <v>174</v>
      </c>
      <c r="B59" t="s">
        <v>85</v>
      </c>
      <c r="C59" s="5">
        <v>119590</v>
      </c>
      <c r="D59" s="10">
        <v>12610905</v>
      </c>
    </row>
    <row r="60" spans="1:4" x14ac:dyDescent="0.25">
      <c r="A60" t="s">
        <v>174</v>
      </c>
      <c r="B60" t="s">
        <v>86</v>
      </c>
      <c r="C60" s="5">
        <v>155540</v>
      </c>
      <c r="D60" s="10">
        <v>16708605</v>
      </c>
    </row>
    <row r="61" spans="1:4" x14ac:dyDescent="0.25">
      <c r="A61" t="s">
        <v>174</v>
      </c>
      <c r="B61" t="s">
        <v>87</v>
      </c>
      <c r="C61" s="5">
        <v>244440</v>
      </c>
      <c r="D61" s="10">
        <v>26591555</v>
      </c>
    </row>
    <row r="62" spans="1:4" x14ac:dyDescent="0.25">
      <c r="A62" s="9" t="s">
        <v>174</v>
      </c>
      <c r="B62" s="9" t="s">
        <v>88</v>
      </c>
      <c r="C62" s="7">
        <v>0</v>
      </c>
      <c r="D62" s="11">
        <v>0</v>
      </c>
    </row>
    <row r="63" spans="1:4" x14ac:dyDescent="0.25">
      <c r="A63" s="9" t="s">
        <v>174</v>
      </c>
      <c r="B63" s="9" t="s">
        <v>89</v>
      </c>
      <c r="C63" s="7">
        <v>703560</v>
      </c>
      <c r="D63" s="11">
        <v>74510915</v>
      </c>
    </row>
    <row r="64" spans="1:4" x14ac:dyDescent="0.25">
      <c r="A64" t="s">
        <v>18</v>
      </c>
      <c r="B64" t="s">
        <v>19</v>
      </c>
    </row>
    <row r="65" spans="1:2" x14ac:dyDescent="0.25">
      <c r="A65" t="s">
        <v>24</v>
      </c>
      <c r="B65" t="s">
        <v>25</v>
      </c>
    </row>
    <row r="66" spans="1:2" x14ac:dyDescent="0.25">
      <c r="A66" t="s">
        <v>30</v>
      </c>
      <c r="B66" t="s">
        <v>31</v>
      </c>
    </row>
    <row r="67" spans="1:2" x14ac:dyDescent="0.25">
      <c r="A67" t="s">
        <v>40</v>
      </c>
      <c r="B67" t="s">
        <v>41</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2"/>
  <sheetViews>
    <sheetView showGridLines="0" topLeftCell="A11" workbookViewId="0">
      <selection activeCell="C14" sqref="C14"/>
    </sheetView>
  </sheetViews>
  <sheetFormatPr defaultColWidth="11.5546875" defaultRowHeight="15.75" x14ac:dyDescent="0.25"/>
  <cols>
    <col min="1" max="1" width="22.6640625" customWidth="1"/>
    <col min="2" max="8" width="12.6640625" customWidth="1"/>
  </cols>
  <sheetData>
    <row r="1" spans="1:8" ht="19.5" x14ac:dyDescent="0.3">
      <c r="A1" s="1" t="s">
        <v>229</v>
      </c>
    </row>
    <row r="2" spans="1:8" x14ac:dyDescent="0.25">
      <c r="A2" t="s">
        <v>56</v>
      </c>
    </row>
    <row r="3" spans="1:8" x14ac:dyDescent="0.25">
      <c r="A3" t="s">
        <v>57</v>
      </c>
    </row>
    <row r="4" spans="1:8" x14ac:dyDescent="0.25">
      <c r="A4" t="s">
        <v>114</v>
      </c>
    </row>
    <row r="5" spans="1:8" x14ac:dyDescent="0.25">
      <c r="A5" t="s">
        <v>59</v>
      </c>
    </row>
    <row r="6" spans="1:8" ht="78.75" x14ac:dyDescent="0.25">
      <c r="A6" s="3" t="s">
        <v>230</v>
      </c>
      <c r="B6" s="4" t="s">
        <v>175</v>
      </c>
      <c r="C6" s="4" t="s">
        <v>176</v>
      </c>
      <c r="D6" s="4" t="s">
        <v>177</v>
      </c>
      <c r="E6" s="4" t="s">
        <v>178</v>
      </c>
      <c r="F6" s="4" t="s">
        <v>179</v>
      </c>
      <c r="G6" s="4" t="s">
        <v>180</v>
      </c>
      <c r="H6" s="4" t="s">
        <v>181</v>
      </c>
    </row>
    <row r="7" spans="1:8" x14ac:dyDescent="0.25">
      <c r="A7" s="9" t="s">
        <v>70</v>
      </c>
      <c r="B7" s="7">
        <v>736730</v>
      </c>
      <c r="C7" s="11">
        <v>89472620</v>
      </c>
      <c r="D7" s="8">
        <v>1</v>
      </c>
      <c r="E7" s="9">
        <v>615</v>
      </c>
      <c r="F7" s="11">
        <v>291635</v>
      </c>
      <c r="G7" s="7">
        <v>736115</v>
      </c>
      <c r="H7" s="11">
        <v>89180985</v>
      </c>
    </row>
    <row r="8" spans="1:8" x14ac:dyDescent="0.25">
      <c r="A8" t="s">
        <v>116</v>
      </c>
      <c r="B8" s="5">
        <v>14860</v>
      </c>
      <c r="C8" s="10">
        <v>1938775</v>
      </c>
      <c r="D8" s="6">
        <v>0.02</v>
      </c>
      <c r="E8">
        <v>5</v>
      </c>
      <c r="F8" s="10">
        <v>1000</v>
      </c>
      <c r="G8" s="5">
        <v>14855</v>
      </c>
      <c r="H8" s="10">
        <v>1937775</v>
      </c>
    </row>
    <row r="9" spans="1:8" x14ac:dyDescent="0.25">
      <c r="A9" t="s">
        <v>117</v>
      </c>
      <c r="B9" s="5">
        <v>19925</v>
      </c>
      <c r="C9" s="10">
        <v>2622335</v>
      </c>
      <c r="D9" s="6">
        <v>0.03</v>
      </c>
      <c r="E9" t="s">
        <v>90</v>
      </c>
      <c r="F9" s="10">
        <v>460</v>
      </c>
      <c r="G9" s="5">
        <v>19925</v>
      </c>
      <c r="H9" s="10">
        <v>2621875</v>
      </c>
    </row>
    <row r="10" spans="1:8" x14ac:dyDescent="0.25">
      <c r="A10" t="s">
        <v>118</v>
      </c>
      <c r="B10" s="5">
        <v>13795</v>
      </c>
      <c r="C10" s="10">
        <v>1905040</v>
      </c>
      <c r="D10" s="6">
        <v>0.02</v>
      </c>
      <c r="E10">
        <v>10</v>
      </c>
      <c r="F10" s="10">
        <v>4760</v>
      </c>
      <c r="G10" s="5">
        <v>13785</v>
      </c>
      <c r="H10" s="10">
        <v>1900280</v>
      </c>
    </row>
    <row r="11" spans="1:8" x14ac:dyDescent="0.25">
      <c r="A11" t="s">
        <v>119</v>
      </c>
      <c r="B11" s="5">
        <v>8590</v>
      </c>
      <c r="C11" s="10">
        <v>1008530</v>
      </c>
      <c r="D11" s="6">
        <v>0.01</v>
      </c>
      <c r="E11" t="s">
        <v>164</v>
      </c>
      <c r="F11" s="10" t="s">
        <v>164</v>
      </c>
      <c r="G11" s="5">
        <v>8590</v>
      </c>
      <c r="H11" s="10">
        <v>1008530</v>
      </c>
    </row>
    <row r="12" spans="1:8" x14ac:dyDescent="0.25">
      <c r="A12" t="s">
        <v>120</v>
      </c>
      <c r="B12" s="5">
        <v>9675</v>
      </c>
      <c r="C12" s="10">
        <v>1077145</v>
      </c>
      <c r="D12" s="6">
        <v>0.01</v>
      </c>
      <c r="E12">
        <v>5</v>
      </c>
      <c r="F12" s="10">
        <v>1305</v>
      </c>
      <c r="G12" s="5">
        <v>9670</v>
      </c>
      <c r="H12" s="10">
        <v>1075840</v>
      </c>
    </row>
    <row r="13" spans="1:8" x14ac:dyDescent="0.25">
      <c r="A13" t="s">
        <v>121</v>
      </c>
      <c r="B13" s="5">
        <v>22540</v>
      </c>
      <c r="C13" s="10">
        <v>2451075</v>
      </c>
      <c r="D13" s="6">
        <v>0.03</v>
      </c>
      <c r="E13" t="s">
        <v>164</v>
      </c>
      <c r="F13" s="10" t="s">
        <v>164</v>
      </c>
      <c r="G13" s="5">
        <v>22540</v>
      </c>
      <c r="H13" s="10">
        <v>2451075</v>
      </c>
    </row>
    <row r="14" spans="1:8" x14ac:dyDescent="0.25">
      <c r="A14" t="s">
        <v>122</v>
      </c>
      <c r="B14" s="5">
        <v>27720</v>
      </c>
      <c r="C14" s="10">
        <v>4814635</v>
      </c>
      <c r="D14" s="6">
        <v>0.05</v>
      </c>
      <c r="E14">
        <v>325</v>
      </c>
      <c r="F14" s="10">
        <v>150575</v>
      </c>
      <c r="G14" s="5">
        <v>27395</v>
      </c>
      <c r="H14" s="10">
        <v>4664060</v>
      </c>
    </row>
    <row r="15" spans="1:8" x14ac:dyDescent="0.25">
      <c r="A15" t="s">
        <v>123</v>
      </c>
      <c r="B15" s="5">
        <v>22870</v>
      </c>
      <c r="C15" s="10">
        <v>2755335</v>
      </c>
      <c r="D15" s="6">
        <v>0.03</v>
      </c>
      <c r="E15" t="s">
        <v>164</v>
      </c>
      <c r="F15" s="10" t="s">
        <v>164</v>
      </c>
      <c r="G15" s="5">
        <v>22870</v>
      </c>
      <c r="H15" s="10">
        <v>2755335</v>
      </c>
    </row>
    <row r="16" spans="1:8" x14ac:dyDescent="0.25">
      <c r="A16" t="s">
        <v>124</v>
      </c>
      <c r="B16" s="5">
        <v>9220</v>
      </c>
      <c r="C16" s="10">
        <v>1081675</v>
      </c>
      <c r="D16" s="6">
        <v>0.01</v>
      </c>
      <c r="E16" t="s">
        <v>164</v>
      </c>
      <c r="F16" s="10" t="s">
        <v>164</v>
      </c>
      <c r="G16" s="5">
        <v>9220</v>
      </c>
      <c r="H16" s="10">
        <v>1081675</v>
      </c>
    </row>
    <row r="17" spans="1:8" x14ac:dyDescent="0.25">
      <c r="A17" t="s">
        <v>125</v>
      </c>
      <c r="B17" s="5">
        <v>10950</v>
      </c>
      <c r="C17" s="10">
        <v>1274890</v>
      </c>
      <c r="D17" s="6">
        <v>0.01</v>
      </c>
      <c r="E17" t="s">
        <v>164</v>
      </c>
      <c r="F17" s="10" t="s">
        <v>164</v>
      </c>
      <c r="G17" s="5">
        <v>10950</v>
      </c>
      <c r="H17" s="10">
        <v>1274890</v>
      </c>
    </row>
    <row r="18" spans="1:8" x14ac:dyDescent="0.25">
      <c r="A18" t="s">
        <v>126</v>
      </c>
      <c r="B18" s="5">
        <v>7670</v>
      </c>
      <c r="C18" s="10">
        <v>982455</v>
      </c>
      <c r="D18" s="6">
        <v>0.01</v>
      </c>
      <c r="E18" t="s">
        <v>164</v>
      </c>
      <c r="F18" s="10" t="s">
        <v>164</v>
      </c>
      <c r="G18" s="5">
        <v>7670</v>
      </c>
      <c r="H18" s="10">
        <v>982455</v>
      </c>
    </row>
    <row r="19" spans="1:8" x14ac:dyDescent="0.25">
      <c r="A19" t="s">
        <v>127</v>
      </c>
      <c r="B19" s="5">
        <v>38610</v>
      </c>
      <c r="C19" s="10">
        <v>4351435</v>
      </c>
      <c r="D19" s="6">
        <v>0.05</v>
      </c>
      <c r="E19" t="s">
        <v>164</v>
      </c>
      <c r="F19" s="10" t="s">
        <v>164</v>
      </c>
      <c r="G19" s="5">
        <v>38610</v>
      </c>
      <c r="H19" s="10">
        <v>4351435</v>
      </c>
    </row>
    <row r="20" spans="1:8" x14ac:dyDescent="0.25">
      <c r="A20" t="s">
        <v>128</v>
      </c>
      <c r="B20" s="5">
        <v>21875</v>
      </c>
      <c r="C20" s="10">
        <v>2488320</v>
      </c>
      <c r="D20" s="6">
        <v>0.03</v>
      </c>
      <c r="E20" t="s">
        <v>164</v>
      </c>
      <c r="F20" s="10" t="s">
        <v>164</v>
      </c>
      <c r="G20" s="5">
        <v>21875</v>
      </c>
      <c r="H20" s="10">
        <v>2488320</v>
      </c>
    </row>
    <row r="21" spans="1:8" x14ac:dyDescent="0.25">
      <c r="A21" t="s">
        <v>129</v>
      </c>
      <c r="B21" s="5">
        <v>57595</v>
      </c>
      <c r="C21" s="10">
        <v>7006740</v>
      </c>
      <c r="D21" s="6">
        <v>0.08</v>
      </c>
      <c r="E21" t="s">
        <v>164</v>
      </c>
      <c r="F21" s="10" t="s">
        <v>164</v>
      </c>
      <c r="G21" s="5">
        <v>57595</v>
      </c>
      <c r="H21" s="10">
        <v>7006740</v>
      </c>
    </row>
    <row r="22" spans="1:8" x14ac:dyDescent="0.25">
      <c r="A22" t="s">
        <v>130</v>
      </c>
      <c r="B22" s="5">
        <v>120205</v>
      </c>
      <c r="C22" s="10">
        <v>12972010</v>
      </c>
      <c r="D22" s="6">
        <v>0.14000000000000001</v>
      </c>
      <c r="E22" t="s">
        <v>90</v>
      </c>
      <c r="F22" s="10">
        <v>1150</v>
      </c>
      <c r="G22" s="5">
        <v>120205</v>
      </c>
      <c r="H22" s="10">
        <v>12970855</v>
      </c>
    </row>
    <row r="23" spans="1:8" x14ac:dyDescent="0.25">
      <c r="A23" t="s">
        <v>131</v>
      </c>
      <c r="B23" s="5">
        <v>22580</v>
      </c>
      <c r="C23" s="10">
        <v>2646665</v>
      </c>
      <c r="D23" s="6">
        <v>0.03</v>
      </c>
      <c r="E23">
        <v>5</v>
      </c>
      <c r="F23" s="10">
        <v>2610</v>
      </c>
      <c r="G23" s="5">
        <v>22570</v>
      </c>
      <c r="H23" s="10">
        <v>2644055</v>
      </c>
    </row>
    <row r="24" spans="1:8" x14ac:dyDescent="0.25">
      <c r="A24" t="s">
        <v>132</v>
      </c>
      <c r="B24" s="5">
        <v>14455</v>
      </c>
      <c r="C24" s="10">
        <v>1538690</v>
      </c>
      <c r="D24" s="6">
        <v>0.02</v>
      </c>
      <c r="E24" t="s">
        <v>164</v>
      </c>
      <c r="F24" s="10" t="s">
        <v>164</v>
      </c>
      <c r="G24" s="5">
        <v>14455</v>
      </c>
      <c r="H24" s="10">
        <v>1538690</v>
      </c>
    </row>
    <row r="25" spans="1:8" x14ac:dyDescent="0.25">
      <c r="A25" t="s">
        <v>133</v>
      </c>
      <c r="B25" s="5">
        <v>13005</v>
      </c>
      <c r="C25" s="10">
        <v>1477875</v>
      </c>
      <c r="D25" s="6">
        <v>0.02</v>
      </c>
      <c r="E25" t="s">
        <v>164</v>
      </c>
      <c r="F25" s="10" t="s">
        <v>164</v>
      </c>
      <c r="G25" s="5">
        <v>13005</v>
      </c>
      <c r="H25" s="10">
        <v>1477875</v>
      </c>
    </row>
    <row r="26" spans="1:8" x14ac:dyDescent="0.25">
      <c r="A26" t="s">
        <v>134</v>
      </c>
      <c r="B26" s="5">
        <v>9325</v>
      </c>
      <c r="C26" s="10">
        <v>1185530</v>
      </c>
      <c r="D26" s="6">
        <v>0.01</v>
      </c>
      <c r="E26" t="s">
        <v>164</v>
      </c>
      <c r="F26" s="10" t="s">
        <v>164</v>
      </c>
      <c r="G26" s="5">
        <v>9325</v>
      </c>
      <c r="H26" s="10">
        <v>1185530</v>
      </c>
    </row>
    <row r="27" spans="1:8" x14ac:dyDescent="0.25">
      <c r="A27" t="s">
        <v>135</v>
      </c>
      <c r="B27" s="5">
        <v>2005</v>
      </c>
      <c r="C27" s="10">
        <v>392615</v>
      </c>
      <c r="D27" s="6">
        <v>0</v>
      </c>
      <c r="E27">
        <v>40</v>
      </c>
      <c r="F27" s="10">
        <v>15505</v>
      </c>
      <c r="G27" s="5">
        <v>1965</v>
      </c>
      <c r="H27" s="10">
        <v>377110</v>
      </c>
    </row>
    <row r="28" spans="1:8" x14ac:dyDescent="0.25">
      <c r="A28" t="s">
        <v>136</v>
      </c>
      <c r="B28" s="5">
        <v>26655</v>
      </c>
      <c r="C28" s="10">
        <v>3212120</v>
      </c>
      <c r="D28" s="6">
        <v>0.04</v>
      </c>
      <c r="E28" t="s">
        <v>164</v>
      </c>
      <c r="F28" s="10" t="s">
        <v>164</v>
      </c>
      <c r="G28" s="5">
        <v>26655</v>
      </c>
      <c r="H28" s="10">
        <v>3212120</v>
      </c>
    </row>
    <row r="29" spans="1:8" x14ac:dyDescent="0.25">
      <c r="A29" t="s">
        <v>137</v>
      </c>
      <c r="B29" s="5">
        <v>65635</v>
      </c>
      <c r="C29" s="10">
        <v>8206100</v>
      </c>
      <c r="D29" s="6">
        <v>0.09</v>
      </c>
      <c r="E29" t="s">
        <v>164</v>
      </c>
      <c r="F29" s="10" t="s">
        <v>164</v>
      </c>
      <c r="G29" s="5">
        <v>65635</v>
      </c>
      <c r="H29" s="10">
        <v>8206100</v>
      </c>
    </row>
    <row r="30" spans="1:8" x14ac:dyDescent="0.25">
      <c r="A30" t="s">
        <v>138</v>
      </c>
      <c r="B30" s="5">
        <v>1345</v>
      </c>
      <c r="C30" s="10">
        <v>171640</v>
      </c>
      <c r="D30" s="6">
        <v>0</v>
      </c>
      <c r="E30" t="s">
        <v>164</v>
      </c>
      <c r="F30" s="10" t="s">
        <v>164</v>
      </c>
      <c r="G30" s="5">
        <v>1345</v>
      </c>
      <c r="H30" s="10">
        <v>171640</v>
      </c>
    </row>
    <row r="31" spans="1:8" x14ac:dyDescent="0.25">
      <c r="A31" t="s">
        <v>139</v>
      </c>
      <c r="B31" s="5">
        <v>16910</v>
      </c>
      <c r="C31" s="10">
        <v>3136495</v>
      </c>
      <c r="D31" s="6">
        <v>0.04</v>
      </c>
      <c r="E31">
        <v>220</v>
      </c>
      <c r="F31" s="10">
        <v>113050</v>
      </c>
      <c r="G31" s="5">
        <v>16690</v>
      </c>
      <c r="H31" s="10">
        <v>3023445</v>
      </c>
    </row>
    <row r="32" spans="1:8" x14ac:dyDescent="0.25">
      <c r="A32" t="s">
        <v>140</v>
      </c>
      <c r="B32" s="5">
        <v>23640</v>
      </c>
      <c r="C32" s="10">
        <v>2608160</v>
      </c>
      <c r="D32" s="6">
        <v>0.03</v>
      </c>
      <c r="E32" t="s">
        <v>164</v>
      </c>
      <c r="F32" s="10" t="s">
        <v>164</v>
      </c>
      <c r="G32" s="5">
        <v>23640</v>
      </c>
      <c r="H32" s="10">
        <v>2608160</v>
      </c>
    </row>
    <row r="33" spans="1:8" x14ac:dyDescent="0.25">
      <c r="A33" t="s">
        <v>141</v>
      </c>
      <c r="B33" s="5">
        <v>10530</v>
      </c>
      <c r="C33" s="10">
        <v>1220740</v>
      </c>
      <c r="D33" s="6">
        <v>0.01</v>
      </c>
      <c r="E33" t="s">
        <v>164</v>
      </c>
      <c r="F33" s="10" t="s">
        <v>164</v>
      </c>
      <c r="G33" s="5">
        <v>10530</v>
      </c>
      <c r="H33" s="10">
        <v>1220740</v>
      </c>
    </row>
    <row r="34" spans="1:8" x14ac:dyDescent="0.25">
      <c r="A34" t="s">
        <v>142</v>
      </c>
      <c r="B34" s="5">
        <v>1305</v>
      </c>
      <c r="C34" s="10">
        <v>150860</v>
      </c>
      <c r="D34" s="6">
        <v>0</v>
      </c>
      <c r="E34" t="s">
        <v>164</v>
      </c>
      <c r="F34" s="10" t="s">
        <v>164</v>
      </c>
      <c r="G34" s="5">
        <v>1305</v>
      </c>
      <c r="H34" s="10">
        <v>150860</v>
      </c>
    </row>
    <row r="35" spans="1:8" x14ac:dyDescent="0.25">
      <c r="A35" t="s">
        <v>143</v>
      </c>
      <c r="B35" s="5">
        <v>16230</v>
      </c>
      <c r="C35" s="10">
        <v>2063480</v>
      </c>
      <c r="D35" s="6">
        <v>0.02</v>
      </c>
      <c r="E35" t="s">
        <v>164</v>
      </c>
      <c r="F35" s="10" t="s">
        <v>164</v>
      </c>
      <c r="G35" s="5">
        <v>16230</v>
      </c>
      <c r="H35" s="10">
        <v>2063480</v>
      </c>
    </row>
    <row r="36" spans="1:8" x14ac:dyDescent="0.25">
      <c r="A36" t="s">
        <v>144</v>
      </c>
      <c r="B36" s="5">
        <v>50430</v>
      </c>
      <c r="C36" s="10">
        <v>6501420</v>
      </c>
      <c r="D36" s="6">
        <v>7.0000000000000007E-2</v>
      </c>
      <c r="E36" t="s">
        <v>164</v>
      </c>
      <c r="F36" s="10" t="s">
        <v>164</v>
      </c>
      <c r="G36" s="5">
        <v>50430</v>
      </c>
      <c r="H36" s="10">
        <v>6501420</v>
      </c>
    </row>
    <row r="37" spans="1:8" x14ac:dyDescent="0.25">
      <c r="A37" t="s">
        <v>145</v>
      </c>
      <c r="B37" s="5">
        <v>10335</v>
      </c>
      <c r="C37" s="10">
        <v>1140980</v>
      </c>
      <c r="D37" s="6">
        <v>0.01</v>
      </c>
      <c r="E37" t="s">
        <v>164</v>
      </c>
      <c r="F37" s="10" t="s">
        <v>164</v>
      </c>
      <c r="G37" s="5">
        <v>10335</v>
      </c>
      <c r="H37" s="10">
        <v>1140980</v>
      </c>
    </row>
    <row r="38" spans="1:8" x14ac:dyDescent="0.25">
      <c r="A38" t="s">
        <v>146</v>
      </c>
      <c r="B38" s="5">
        <v>16570</v>
      </c>
      <c r="C38" s="10">
        <v>1788645</v>
      </c>
      <c r="D38" s="6">
        <v>0.02</v>
      </c>
      <c r="E38" t="s">
        <v>164</v>
      </c>
      <c r="F38" s="10" t="s">
        <v>164</v>
      </c>
      <c r="G38" s="5">
        <v>16570</v>
      </c>
      <c r="H38" s="10">
        <v>1788645</v>
      </c>
    </row>
    <row r="39" spans="1:8" x14ac:dyDescent="0.25">
      <c r="A39" t="s">
        <v>147</v>
      </c>
      <c r="B39" s="5">
        <v>28620</v>
      </c>
      <c r="C39" s="10">
        <v>3157710</v>
      </c>
      <c r="D39" s="6">
        <v>0.04</v>
      </c>
      <c r="E39" t="s">
        <v>164</v>
      </c>
      <c r="F39" s="10" t="s">
        <v>164</v>
      </c>
      <c r="G39" s="5">
        <v>28620</v>
      </c>
      <c r="H39" s="10">
        <v>3157710</v>
      </c>
    </row>
    <row r="40" spans="1:8" x14ac:dyDescent="0.25">
      <c r="A40" t="s">
        <v>148</v>
      </c>
      <c r="B40" s="5">
        <v>1065</v>
      </c>
      <c r="C40" s="10">
        <v>142515</v>
      </c>
      <c r="D40" s="6">
        <v>0</v>
      </c>
      <c r="E40">
        <v>5</v>
      </c>
      <c r="F40" s="10">
        <v>1230</v>
      </c>
      <c r="G40" s="5">
        <v>1060</v>
      </c>
      <c r="H40" s="10">
        <v>141285</v>
      </c>
    </row>
    <row r="41" spans="1:8" x14ac:dyDescent="0.25">
      <c r="A41" t="s">
        <v>18</v>
      </c>
      <c r="B41" t="s">
        <v>19</v>
      </c>
    </row>
    <row r="42" spans="1:8" x14ac:dyDescent="0.25">
      <c r="A42" t="s">
        <v>30</v>
      </c>
      <c r="B42" t="s">
        <v>31</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Notes</vt:lpstr>
      <vt:lpstr>Table 1 Applications</vt:lpstr>
      <vt:lpstr>Table 2 Applications by channel</vt:lpstr>
      <vt:lpstr>Table 3 Applications by age</vt:lpstr>
      <vt:lpstr>Table 4 Applications by LA</vt:lpstr>
      <vt:lpstr>Table 5 Application processing</vt:lpstr>
      <vt:lpstr>Table 6 Payments</vt:lpstr>
      <vt:lpstr>Table 7 Payments by LA</vt:lpstr>
      <vt:lpstr>Table 8 Individual clients paid</vt:lpstr>
      <vt:lpstr>Table 9 Caseload</vt:lpstr>
      <vt:lpstr>Table 10 Caseload by LA</vt:lpstr>
      <vt:lpstr>Table 11 Caseload by age</vt:lpstr>
      <vt:lpstr>Table 12 Re-determinations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U448626</dc:creator>
  <cp:lastModifiedBy>Euan Murphie</cp:lastModifiedBy>
  <dcterms:created xsi:type="dcterms:W3CDTF">2025-04-29T16:00:42Z</dcterms:created>
  <dcterms:modified xsi:type="dcterms:W3CDTF">2025-05-02T11:18:47Z</dcterms:modified>
</cp:coreProperties>
</file>