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0177a\datashare\Social_Security_Scotland\Statistics\Carer_support_payment\csp_official_statistics_202511\Working documents\"/>
    </mc:Choice>
  </mc:AlternateContent>
  <xr:revisionPtr revIDLastSave="0" documentId="13_ncr:1_{47BB456A-C25F-470B-B54B-929EA1BA1884}" xr6:coauthVersionLast="47" xr6:coauthVersionMax="47" xr10:uidLastSave="{00000000-0000-0000-0000-000000000000}"/>
  <bookViews>
    <workbookView xWindow="-110" yWindow="-110" windowWidth="19420" windowHeight="11500" xr2:uid="{00000000-000D-0000-FFFF-FFFF00000000}"/>
  </bookViews>
  <sheets>
    <sheet name="Contents" sheetId="1" r:id="rId1"/>
    <sheet name="Notes" sheetId="2" r:id="rId2"/>
    <sheet name="Table 1 Applications" sheetId="3" r:id="rId3"/>
    <sheet name="Table 2 Applications by channel" sheetId="4" r:id="rId4"/>
    <sheet name="Table 3 Applications by age" sheetId="5" r:id="rId5"/>
    <sheet name="Table 4 Applications by LA" sheetId="6" r:id="rId6"/>
    <sheet name="Table 5 Application processing" sheetId="7" r:id="rId7"/>
    <sheet name="Table 6 Payments" sheetId="8" r:id="rId8"/>
    <sheet name="Table 7 Payments by LA" sheetId="9" r:id="rId9"/>
    <sheet name="Table 8 Individual clients paid" sheetId="10" r:id="rId10"/>
    <sheet name="Table 9 Caseload" sheetId="11" r:id="rId11"/>
    <sheet name="Table 10 Caseload by LA" sheetId="12" r:id="rId12"/>
    <sheet name="Table 11 Caseload by age" sheetId="13" r:id="rId13"/>
    <sheet name="Table 12 Re-determinations"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4" i="1"/>
  <c r="A13" i="1"/>
  <c r="A12" i="1"/>
  <c r="A11" i="1"/>
  <c r="A10" i="1"/>
  <c r="A9" i="1"/>
  <c r="A8" i="1"/>
  <c r="A7" i="1"/>
  <c r="A6" i="1"/>
  <c r="A5" i="1"/>
  <c r="A4" i="1"/>
</calcChain>
</file>

<file path=xl/sharedStrings.xml><?xml version="1.0" encoding="utf-8"?>
<sst xmlns="http://schemas.openxmlformats.org/spreadsheetml/2006/main" count="1052" uniqueCount="238">
  <si>
    <t>Carer Support Payment as at 30 September 2025</t>
  </si>
  <si>
    <t>Table of Contents</t>
  </si>
  <si>
    <t>Table Number</t>
  </si>
  <si>
    <t>Description</t>
  </si>
  <si>
    <t>Carer Support Payment - Applications by month and financial year</t>
  </si>
  <si>
    <t>Carer Support Payment - Applications by channel and month</t>
  </si>
  <si>
    <t>Carer Support Payment - Applications by age, all time</t>
  </si>
  <si>
    <t>Carer Support Payment - Applications by local authority, all time</t>
  </si>
  <si>
    <t>Carer Support Payment - Applications by processing time</t>
  </si>
  <si>
    <t>Carer Support Payment - Payments by month and financial year</t>
  </si>
  <si>
    <t>Carer Support Payment - Payments by local authority, all time</t>
  </si>
  <si>
    <t>Carer Support Payment - Individual clients paid by month</t>
  </si>
  <si>
    <t>Carer Support Payment - Caseload by month</t>
  </si>
  <si>
    <t>Carer Support Payment - Caseload at 30 September 2025 by local authority</t>
  </si>
  <si>
    <t>Carer Support Payment - Caseload at 30 September 2025 by age</t>
  </si>
  <si>
    <t>Carer Support Payment - Re-determinations by month</t>
  </si>
  <si>
    <t>List of notes</t>
  </si>
  <si>
    <t>This worksheet displays 1 table</t>
  </si>
  <si>
    <t>The notes within this table are referred to in other worksheets of this workbook.</t>
  </si>
  <si>
    <t>Note number</t>
  </si>
  <si>
    <t>Note text</t>
  </si>
  <si>
    <t>[note 1]</t>
  </si>
  <si>
    <t>Figures are rounded for disclosure control and may not sum due to rounding.</t>
  </si>
  <si>
    <t>[note 2]</t>
  </si>
  <si>
    <t>From 20 November 2023, Carer Support Payment opened for new applications in the pilot areas of Dundee City, Na h-Eileanan Siar and Perth and Kinross. On 24 June 2024, Carer Support Payment launched in the three further pilot local authority areas of Angus, North Lanarkshire and South Lanarkshire. Carer Support Payment was rolled out to seven additional areas from August, and was made available nationally from 4 November 2024.</t>
  </si>
  <si>
    <t>[note 3]</t>
  </si>
  <si>
    <t>Carer Support Payment was launched on the 20 November 2023 so figures for November 2023 are from 20 to 30 November only.</t>
  </si>
  <si>
    <t>[note 4]</t>
  </si>
  <si>
    <t>Financial Year 2023 - 2024 includes the months from November 2023 to March 2024. Financial Year 2024 - 2025 includes the months from April 2024 to March 2025. Financial Year 2025 - 2026 includes the months from April 2025 to 30 September 2025.</t>
  </si>
  <si>
    <t>[note 5]</t>
  </si>
  <si>
    <t>Applications are processed once a decision has been made to authorise or deny, or once an application is withdrawn by the applicant. Processed applications data is presented by the month of decision rather than month the application was received.</t>
  </si>
  <si>
    <t>[note 6]</t>
  </si>
  <si>
    <t>Where application channel is neither online, paper nor phone, application channel has been classed as ‘other channels’.</t>
  </si>
  <si>
    <t>[note 7]</t>
  </si>
  <si>
    <t>Other includes applications where postcodes did not match to local authority data. Reasons for this may include a) an error in the postcode b) postcode is for a property within a new development and therefore does not link to Local Authority data yet.</t>
  </si>
  <si>
    <t>[note 8]</t>
  </si>
  <si>
    <t>Applications are processed once a decision has been made to authorise or deny, or once an application is withdrawn by the applicant.</t>
  </si>
  <si>
    <t>[note 9]</t>
  </si>
  <si>
    <t>Processing time is calculated in working days, and public holidays are excluded, even if applications were processed by staff working overtime on these days. Processing time is only calculated for applications that were decided by 30 September 2025.</t>
  </si>
  <si>
    <t>[note 10]</t>
  </si>
  <si>
    <t>Data is presented by the month of decision rather than month the application was received.</t>
  </si>
  <si>
    <t>[note 11]</t>
  </si>
  <si>
    <t>The median is the middle value of an ordered dataset, or the point at which half of the values are higher and half of the values are lower. Measure is in working days.</t>
  </si>
  <si>
    <t>[note 12]</t>
  </si>
  <si>
    <t>Payments are issued once applications are processed and a decision is made to authorise the application. Data is presented by the date a payment is issued rather than date the application was received or the date of decision.</t>
  </si>
  <si>
    <t>[note 13]</t>
  </si>
  <si>
    <t>The caseload measure counts an individual only once.</t>
  </si>
  <si>
    <t>[note 14]</t>
  </si>
  <si>
    <t>The caseload presented in the Carer Support Payment caseload table is based on a true point-in-time on the last day of each month to calculate the caseload of that month.</t>
  </si>
  <si>
    <t>[note 15]</t>
  </si>
  <si>
    <t>Underlying entitlement or In payment for the caseload calculation is based on the status of an individual as on the last day of each month.</t>
  </si>
  <si>
    <t>[note 16]</t>
  </si>
  <si>
    <t>This is a derived statistic calculated based on identifying all cases who are in receipt of, or have been approved for, a payment in the caseload period, even if they have not been paid yet.</t>
  </si>
  <si>
    <t>[note 17]</t>
  </si>
  <si>
    <t>Number of re-determinations received includes only those that have been requested by 30 September 2025.</t>
  </si>
  <si>
    <t>[note 18]</t>
  </si>
  <si>
    <t>Number of re-determinations completed includes only those with a re-determination decision date by 30 September 2025.</t>
  </si>
  <si>
    <t>[note 19]</t>
  </si>
  <si>
    <t>The percentage closed within 56 working days is only calculated for re-determinations that were disallowed, allowed, or partially allowed - this figure excludes re-determinations that were invalid.</t>
  </si>
  <si>
    <t>This worksheet contains 1 table.</t>
  </si>
  <si>
    <t>Banded rows are used in this table. To remove them, highlight the table, go to the Design tab and uncheck the banded rows box.</t>
  </si>
  <si>
    <t>Notes are located below the table beginning in cell A34 and in the notes sheet of this document.</t>
  </si>
  <si>
    <t>[c] indicates that a figure has been suppressed for disclosure control purposes.</t>
  </si>
  <si>
    <t>Month</t>
  </si>
  <si>
    <t>Total applications received</t>
  </si>
  <si>
    <t>Percentage of total applications received</t>
  </si>
  <si>
    <t>Total applications processed</t>
  </si>
  <si>
    <t>Authorised applications</t>
  </si>
  <si>
    <t>Denied applications</t>
  </si>
  <si>
    <t>Withdrawn applications</t>
  </si>
  <si>
    <t>Percentage of processed applications authorised</t>
  </si>
  <si>
    <t>Percentage of processed applications denied</t>
  </si>
  <si>
    <t>Percentage of processed applications withdrawn</t>
  </si>
  <si>
    <t>Total</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</si>
  <si>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</si>
  <si>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</si>
  <si>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</si>
  <si>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</si>
  <si>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</si>
  <si>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</si>
  <si>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</si>
  <si>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</si>
  <si>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</si>
  <si>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</si>
  <si>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</si>
  <si>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</si>
  <si>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</si>
  <si>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</si>
  <si>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</si>
  <si>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</si>
  <si>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</si>
  <si>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</si>
  <si>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</si>
  <si>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</si>
  <si>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</si>
  <si>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</si>
  <si>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</si>
  <si>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Financial year 2023-2024</t>
  </si>
  <si>
    <t>Financial year 2024-2025</t>
  </si>
  <si>
    <t>Financial year 2025-2026</t>
  </si>
  <si>
    <t>[c]</t>
  </si>
  <si>
    <t>Paper applications</t>
  </si>
  <si>
    <t>Online applications</t>
  </si>
  <si>
    <t>Phone applications</t>
  </si>
  <si>
    <t>Other channels</t>
  </si>
  <si>
    <t>Percentage of online applications</t>
  </si>
  <si>
    <t>Percentage of paper applications</t>
  </si>
  <si>
    <t>Percentage of phone applications</t>
  </si>
  <si>
    <t>Percentage of other channels</t>
  </si>
  <si>
    <t>Notes are located below the table beginning in cell A19 and in the notes sheet of this document.</t>
  </si>
  <si>
    <t>Applicant age group</t>
  </si>
  <si>
    <t>Under 18</t>
  </si>
  <si>
    <t>18-24</t>
  </si>
  <si>
    <t>25-29</t>
  </si>
  <si>
    <t>30-34</t>
  </si>
  <si>
    <t>35-39</t>
  </si>
  <si>
    <t>40-44</t>
  </si>
  <si>
    <t>45-49</t>
  </si>
  <si>
    <t>50-54</t>
  </si>
  <si>
    <t>55-59</t>
  </si>
  <si>
    <t>60-64</t>
  </si>
  <si>
    <t>65 and over</t>
  </si>
  <si>
    <t>Notes are located below the table beginning in cell A41 and in the notes sheet of this document.</t>
  </si>
  <si>
    <t>Local Authority area</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</si>
  <si>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</si>
  <si>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</si>
  <si>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</si>
  <si>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</si>
  <si>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</si>
  <si>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</si>
  <si>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</si>
  <si>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</si>
  <si>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</si>
  <si>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</si>
  <si>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</si>
  <si>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</si>
  <si>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</si>
  <si>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</si>
  <si>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</si>
  <si>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</si>
  <si>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</si>
  <si>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</si>
  <si>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</si>
  <si>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</si>
  <si>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</si>
  <si>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</si>
  <si>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</si>
  <si>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</si>
  <si>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</si>
  <si>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</si>
  <si>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</si>
  <si>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</si>
  <si>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</si>
  <si>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</si>
  <si>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</si>
  <si>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</si>
  <si>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Other</t>
  </si>
  <si>
    <t>Notes are located below the table beginning in cell A35 and in the notes sheet of this document.</t>
  </si>
  <si>
    <t>Processing time by month</t>
  </si>
  <si>
    <t>Applications processed in the same working day</t>
  </si>
  <si>
    <t>Applications processed in 1-5 working days</t>
  </si>
  <si>
    <t>Applications processed in 6-10 working days</t>
  </si>
  <si>
    <t>Applications processed in 11-15 working days</t>
  </si>
  <si>
    <t>Applications processed in 16-20 working days</t>
  </si>
  <si>
    <t>Applications processed in 21-25 working days</t>
  </si>
  <si>
    <t>Applications processed in 26-30 working days</t>
  </si>
  <si>
    <t>Applications processed in 31-35 working days</t>
  </si>
  <si>
    <t>Applications processed in 36-40 working days</t>
  </si>
  <si>
    <t>Applications processed in 41-50 working days</t>
  </si>
  <si>
    <t>Applications processed in 51-60 working days</t>
  </si>
  <si>
    <t>Applications processed in 61-70 working days</t>
  </si>
  <si>
    <t>Applications processed in 71-80 working days</t>
  </si>
  <si>
    <t>Applications processed in 81-90 working days</t>
  </si>
  <si>
    <t>Applications processed in 91-100 working days</t>
  </si>
  <si>
    <t>Applications processed in 101-110 working days</t>
  </si>
  <si>
    <t>Applications processed in 111-120 working days</t>
  </si>
  <si>
    <t>Applications processed in 121 working days or more</t>
  </si>
  <si>
    <t>Median average processing time in working days</t>
  </si>
  <si>
    <t>Percentage of total applications processed</t>
  </si>
  <si>
    <t>n/a</t>
  </si>
  <si>
    <t>Notes are located below the table beginning in cell A85 and in the notes sheet of this document.</t>
  </si>
  <si>
    <t>Type of client</t>
  </si>
  <si>
    <t>Payment month</t>
  </si>
  <si>
    <t>Total payments issued</t>
  </si>
  <si>
    <t>Total value of payments issued</t>
  </si>
  <si>
    <t>All</t>
  </si>
  <si>
    <t>November/December 2023</t>
  </si>
  <si>
    <t>New application</t>
  </si>
  <si>
    <t>Case transfer</t>
  </si>
  <si>
    <t>Local authority</t>
  </si>
  <si>
    <t>Total number of payments</t>
  </si>
  <si>
    <t>Total value of payments</t>
  </si>
  <si>
    <t>Percentage of total payments</t>
  </si>
  <si>
    <t>Number of payments made in Financial Year 2023-24</t>
  </si>
  <si>
    <t>Value of payments made in Financial Year 2023-24</t>
  </si>
  <si>
    <t>Number of payments made in Financial Year 2024-25</t>
  </si>
  <si>
    <t>Value of payments made in Financial Year 2024-25</t>
  </si>
  <si>
    <t>Number of payments made in Financial Year 2025-26</t>
  </si>
  <si>
    <t>Value of payments made in Financial Year 2025-26</t>
  </si>
  <si>
    <t>Notes are located below the table beginning in cell A33 and in the notes sheet of this document.</t>
  </si>
  <si>
    <t>Month of Payment</t>
  </si>
  <si>
    <t>Number of individual clients paid</t>
  </si>
  <si>
    <t>All time</t>
  </si>
  <si>
    <t>Notes are located below the table beginning in cell A76 and in the notes sheet of this document.</t>
  </si>
  <si>
    <t>Total Caseload</t>
  </si>
  <si>
    <t>In Payment</t>
  </si>
  <si>
    <t>Underlying entitlement</t>
  </si>
  <si>
    <t>Percentage of Caseload In Payment</t>
  </si>
  <si>
    <t>Percentage of Caseload Underlying Entitlement</t>
  </si>
  <si>
    <t>Percentage of caseload</t>
  </si>
  <si>
    <t>Notes are located below the table beginning in cell A20 and in the notes sheet of this document.</t>
  </si>
  <si>
    <t>Client age group</t>
  </si>
  <si>
    <t>Unknown</t>
  </si>
  <si>
    <t>Financial Year 2023 - 2024 includes the months from November 2023 to March 2024. Financial Year 2024 - 2025 includes the months from April 2024 to March 2025. Financial Year 2025 - 2026 includes the months from April 2025 to September 2025.</t>
  </si>
  <si>
    <t>Table 12: Carer Support Payment - Re-determinations by month [note 1] [note 3] [note 4] [note 17] [note 18] [note 19]</t>
  </si>
  <si>
    <t>Notes are located below the table beginning in cell A29 and in the notes sheet of this document.</t>
  </si>
  <si>
    <t>Number of re-determinations received</t>
  </si>
  <si>
    <t>Re-determinations completed</t>
  </si>
  <si>
    <t>Completed re-determinations which are allowed</t>
  </si>
  <si>
    <t>Completed re-determinations which are disallowed</t>
  </si>
  <si>
    <t>Re-determination decision not made</t>
  </si>
  <si>
    <t>Percentage of completed re-determinations which are allowed</t>
  </si>
  <si>
    <t>Percentage of completed re-determinations which are disallowed</t>
  </si>
  <si>
    <t>Percentage of completed re-determinations where re-determination decision not made</t>
  </si>
  <si>
    <t>Median average number of days to respond</t>
  </si>
  <si>
    <t>Re-determinations closed within 56 days</t>
  </si>
  <si>
    <t>Percentage of re-determinations closed within 56 days</t>
  </si>
  <si>
    <t>Table 1: Carer Support Payment - Applications by month and financial year [note 1] [note 2] [note 3] [note 4] [note 5]</t>
  </si>
  <si>
    <t>Table 2: Carer Support Payment - Applications by channel and month [note 1] [note 2] [note 3] [note 4] [note 6]</t>
  </si>
  <si>
    <t>Table 3: Carer Support Payment - Applications by age, all time [note 1] [note 2] [note 5]</t>
  </si>
  <si>
    <t>Table 4: Carer Support Payment - Applications by local authority, all time [note 1] [note 2] [note 7] [note 8]</t>
  </si>
  <si>
    <t>Table 5: Carer Support Payment - Applications by processing time [note 1] [note 3] [note 4] [note 9] [note 10] [note 11]</t>
  </si>
  <si>
    <t>Table 6: Carer Support Payment - Payments by month and financial year [note 1] [note 4] [note 7] [note 12]</t>
  </si>
  <si>
    <t>Table 7: Carer Support Payment - Payments by local authority, all time [note 1] [note 7]</t>
  </si>
  <si>
    <t>Table 8: Carer Support Payment - Individual clients paid by month [note 1] [note 4]</t>
  </si>
  <si>
    <t>Table 9: Carer Support Payment - Caseload by month [note 1] [note 13] [note 14] [note 15] [note 16]</t>
  </si>
  <si>
    <t>Table 10: Carer Support Payment - Caseload at 30 September 2025 by local authority [note 1] [note 7] [note 13] [note 14] [note 16]</t>
  </si>
  <si>
    <t>Table 11: Carer Support Payment - Caseload at 30 September 2025 by age [note 1] [note 13] [note 14] [note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</si>
</sst>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8" x14ac:knownFonts="1">
    <font>
      <sz val="12"/>
      <color rgb="FF000000"/>
      <name val="Roboto"/>
    </font>
    <font>
      <b/>
      <sz val="15"/>
      <color rgb="FF000000"/>
      <name val="Roboto"/>
    </font>
    <font>
      <u/>
      <sz val="12"/>
      <color rgb="FF0000FF"/>
      <name val="Roboto"/>
    </font>
    <font>
      <b/>
      <sz val="12"/>
      <color rgb="FF000000"/>
      <name val="Roboto"/>
    </font>
    <font>
      <sz val="12"/>
      <color rgb="FF000000"/>
      <name val="Roboto"/>
    </font>
    <font>
      <b/>
      <sz val="12"/>
      <color theme="1"/>
      <name val="Roboto"/>
    </font>
    <font>
      <sz val="12"/>
      <color theme="1"/>
      <name val="Roboto"/>
    </font>
    <font>
      <b/>
      <sz val="11"/>
      <color theme="1"/>
      <name val="Roboto"/>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28">
    <xf numFmtId="0" fontId="0" fillId="0" borderId="0" xfId="0"/>
    <xf numFmtId="0" fontId="1" fillId="0" borderId="0" xfId="0" applyFont="1"/>
    <xf numFmtId="0" fontId="2" fillId="0" borderId="0" xfId="0" applyFont="1"/>
    <xf numFmtId="0" fontId="0" fillId="0" borderId="0" xfId="0" applyAlignment="1">
      <alignment wrapText="1"/>
    </xf>
    <xf numFmtId="0" fontId="0" fillId="0" borderId="0" xfId="0" applyAlignment="1">
      <alignment horizontal="left"/>
    </xf>
    <xf numFmtId="0" fontId="0" fillId="0" borderId="0" xfId="0" applyAlignment="1">
      <alignment horizontal="right" wrapText="1"/>
    </xf>
    <xf numFmtId="164" fontId="0" fillId="0" borderId="0" xfId="0" applyNumberFormat="1" applyAlignment="1">
      <alignment horizontal="right"/>
    </xf>
    <xf numFmtId="165" fontId="0" fillId="0" borderId="0" xfId="0" applyNumberFormat="1" applyAlignment="1">
      <alignment horizontal="right"/>
    </xf>
    <xf numFmtId="0" fontId="3" fillId="0" borderId="0" xfId="0" applyFont="1" applyAlignment="1">
      <alignment horizontal="left"/>
    </xf>
    <xf numFmtId="164" fontId="3" fillId="0" borderId="0" xfId="0" applyNumberFormat="1" applyFont="1" applyAlignment="1">
      <alignment horizontal="right"/>
    </xf>
    <xf numFmtId="165" fontId="3" fillId="0" borderId="0" xfId="0" applyNumberFormat="1" applyFont="1" applyAlignment="1">
      <alignment horizontal="right"/>
    </xf>
    <xf numFmtId="0" fontId="0" fillId="0" borderId="0" xfId="0" applyAlignment="1">
      <alignment horizontal="right"/>
    </xf>
    <xf numFmtId="0" fontId="3" fillId="0" borderId="0" xfId="0" applyFont="1" applyAlignment="1">
      <alignment horizontal="right"/>
    </xf>
    <xf numFmtId="166" fontId="0" fillId="0" borderId="0" xfId="0" applyNumberFormat="1" applyAlignment="1">
      <alignment horizontal="right"/>
    </xf>
    <xf numFmtId="166" fontId="3" fillId="0" borderId="0" xfId="0" applyNumberFormat="1" applyFont="1" applyAlignment="1">
      <alignment horizontal="right"/>
    </xf>
    <xf numFmtId="9" fontId="3" fillId="0" borderId="0" xfId="1" applyFont="1" applyAlignment="1">
      <alignment horizontal="right"/>
    </xf>
    <xf numFmtId="9" fontId="4" fillId="0" borderId="0" xfId="1" applyFont="1" applyAlignment="1">
      <alignment horizontal="right"/>
    </xf>
    <xf numFmtId="0" fontId="7" fillId="0" borderId="0" xfId="0" applyFont="1" applyAlignment="1">
      <alignment horizontal="right"/>
    </xf>
    <xf numFmtId="0" fontId="6" fillId="0" borderId="0" xfId="0" applyFont="1" applyAlignment="1">
      <alignment horizontal="right"/>
    </xf>
    <xf numFmtId="0" fontId="5" fillId="0" borderId="0" xfId="0" applyFont="1" applyAlignment="1">
      <alignment horizontal="right"/>
    </xf>
    <xf numFmtId="164" fontId="6" fillId="0" borderId="0" xfId="0" applyNumberFormat="1" applyFont="1" applyAlignment="1">
      <alignment horizontal="right"/>
    </xf>
    <xf numFmtId="9" fontId="7" fillId="0" borderId="0" xfId="0" applyNumberFormat="1" applyFont="1" applyAlignment="1">
      <alignment horizontal="right"/>
    </xf>
    <xf numFmtId="9" fontId="6" fillId="0" borderId="0" xfId="0" applyNumberFormat="1" applyFont="1" applyAlignment="1">
      <alignment horizontal="right"/>
    </xf>
    <xf numFmtId="9" fontId="5" fillId="0" borderId="0" xfId="0" applyNumberFormat="1" applyFont="1" applyAlignment="1">
      <alignment horizontal="right"/>
    </xf>
    <xf numFmtId="9" fontId="0" fillId="0" borderId="0" xfId="1" applyFont="1" applyAlignment="1">
      <alignment horizontal="right"/>
    </xf>
    <xf numFmtId="3" fontId="3" fillId="0" borderId="0" xfId="0" applyNumberFormat="1" applyFont="1" applyAlignment="1">
      <alignment horizontal="right"/>
    </xf>
    <xf numFmtId="3" fontId="0" fillId="0" borderId="0" xfId="0" applyNumberFormat="1" applyAlignment="1">
      <alignment horizontal="right"/>
    </xf>
    <xf numFmtId="1" fontId="0" fillId="0" borderId="0" xfId="0" applyNumberFormat="1" applyAlignment="1">
      <alignment horizontal="right"/>
    </xf>
  </cellXfs>
  <cellStyles count="2">
    <cellStyle name="Normal" xfId="0" builtinId="0"/>
    <cellStyle name="Per cent" xfId="1" builtinId="5"/>
  </cellStyles>
  <dxfs count="11">
    <dxf>
      <font>
        <b/>
        <i val="0"/>
        <strike val="0"/>
        <condense val="0"/>
        <extend val="0"/>
        <outline val="0"/>
        <shadow val="0"/>
        <u val="none"/>
        <vertAlign val="baseline"/>
        <sz val="12"/>
        <color theme="1"/>
        <name val="Roboto"/>
        <scheme val="none"/>
      </font>
      <numFmt numFmtId="13" formatCode="0%"/>
      <alignment horizontal="right" vertical="bottom" textRotation="0" wrapText="0" indent="0" justifyLastLine="0" shrinkToFit="0" readingOrder="0"/>
    </dxf>
    <dxf>
      <font>
        <b/>
        <i val="0"/>
        <strike val="0"/>
        <condense val="0"/>
        <extend val="0"/>
        <outline val="0"/>
        <shadow val="0"/>
        <u val="none"/>
        <vertAlign val="baseline"/>
        <sz val="12"/>
        <color theme="1"/>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rgb="FF000000"/>
        <name val="Roboto"/>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rgb="FF000000"/>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rgb="FF000000"/>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rgb="FF000000"/>
        <name val="Roboto"/>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theme="1"/>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Roboto"/>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Roboto"/>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B15" totalsRowShown="0">
  <tableColumns count="2">
    <tableColumn id="1" xr3:uid="{00000000-0010-0000-0000-000001000000}" name="Table Number"/>
    <tableColumn id="2" xr3:uid="{00000000-0010-0000-0000-000002000000}" name="Descrip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9" displayName="table_9" ref="A6:B32" totalsRowShown="0">
  <tableColumns count="2">
    <tableColumn id="1" xr3:uid="{00000000-0010-0000-0900-000001000000}" name="Month of Payment"/>
    <tableColumn id="2" xr3:uid="{00000000-0010-0000-0900-000002000000}" name="Number of individual clients paid"/>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8" displayName="table_8" ref="A6:G75" totalsRowShown="0">
  <tableColumns count="7">
    <tableColumn id="1" xr3:uid="{00000000-0010-0000-0A00-000001000000}" name="Type of client"/>
    <tableColumn id="2" xr3:uid="{00000000-0010-0000-0A00-000002000000}" name="Month"/>
    <tableColumn id="3" xr3:uid="{00000000-0010-0000-0A00-000003000000}" name="Total Caseload"/>
    <tableColumn id="4" xr3:uid="{00000000-0010-0000-0A00-000004000000}" name="In Payment"/>
    <tableColumn id="5" xr3:uid="{00000000-0010-0000-0A00-000005000000}" name="Underlying entitlement"/>
    <tableColumn id="6" xr3:uid="{00000000-0010-0000-0A00-000006000000}" name="Percentage of Caseload In Payment"/>
    <tableColumn id="7" xr3:uid="{00000000-0010-0000-0A00-000007000000}" name="Percentage of Caseload Underlying Entitlement"/>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0" displayName="table_10" ref="A6:C40" totalsRowShown="0">
  <tableColumns count="3">
    <tableColumn id="1" xr3:uid="{00000000-0010-0000-0B00-000001000000}" name="Local authority"/>
    <tableColumn id="2" xr3:uid="{00000000-0010-0000-0B00-000002000000}" name="Total Caseload"/>
    <tableColumn id="3" xr3:uid="{00000000-0010-0000-0B00-000003000000}" name="Percentage of casel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1" displayName="table_11" ref="A6:C19" totalsRowShown="0">
  <tableColumns count="3">
    <tableColumn id="1" xr3:uid="{00000000-0010-0000-0C00-000001000000}" name="Client age group"/>
    <tableColumn id="2" xr3:uid="{00000000-0010-0000-0C00-000002000000}" name="Total Caseload"/>
    <tableColumn id="3" xr3:uid="{00000000-0010-0000-0C00-000003000000}" name="Percentage of caseload"/>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C74E0-B67B-41AF-8150-BD62E43AFF15}" name="table_123" displayName="table_123" ref="A6:L31" totalsRowShown="0">
  <tableColumns count="12">
    <tableColumn id="1" xr3:uid="{A2C83E59-5CB1-41C5-A58E-FE7302628837}" name="Month"/>
    <tableColumn id="2" xr3:uid="{43CA67F4-09E8-4B4B-8427-36A9A8ECB89B}" name="Number of re-determinations received" dataDxfId="10"/>
    <tableColumn id="3" xr3:uid="{31D537A8-A4E8-4A3D-95CB-23C4697EC6B1}" name="Re-determinations completed" dataDxfId="9"/>
    <tableColumn id="4" xr3:uid="{DBB81200-9232-4E9D-9C3A-FCB926234A26}" name="Completed re-determinations which are allowed" dataDxfId="8"/>
    <tableColumn id="5" xr3:uid="{68435AAA-0E5F-4603-A109-82C5A3C5A27F}" name="Completed re-determinations which are disallowed" dataDxfId="7"/>
    <tableColumn id="6" xr3:uid="{B1AFFDD6-6464-43AD-B8BD-DD9FA8BCCFEC}" name="Re-determination decision not made" dataDxfId="6"/>
    <tableColumn id="13" xr3:uid="{6082E83F-2301-406F-869E-87D2C8CD490E}" name="Percentage of completed re-determinations which are allowed" dataDxfId="5" dataCellStyle="Per cent"/>
    <tableColumn id="12" xr3:uid="{B2B37A21-33BC-42CD-B5A0-FA3E808EA492}" name="Percentage of completed re-determinations which are disallowed" dataDxfId="4" dataCellStyle="Per cent"/>
    <tableColumn id="10" xr3:uid="{84A69C2D-FFC5-4124-A1A8-43378474019D}" name="Percentage of completed re-determinations where re-determination decision not made" dataDxfId="3" dataCellStyle="Per cent"/>
    <tableColumn id="9" xr3:uid="{A443B8FE-0B7C-4879-BDA9-C3199B997FB2}" name="Median average number of days to respond" dataDxfId="2"/>
    <tableColumn id="7" xr3:uid="{2B36EF12-9B46-4446-9F93-EEE97864D058}" name="Re-determinations closed within 56 days" dataDxfId="1"/>
    <tableColumn id="8" xr3:uid="{155B780F-21D9-4738-B4A3-40263C72C50E}" name="Percentage of re-determinations closed within 56 days"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B23" totalsRowShown="0">
  <tableColumns count="2">
    <tableColumn id="1" xr3:uid="{00000000-0010-0000-0100-000001000000}" name="Note number"/>
    <tableColumn id="2" xr3:uid="{00000000-0010-0000-0100-000002000000}" name="Note tex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1" displayName="table_1" ref="A6:J33" totalsRowShown="0">
  <tableColumns count="10">
    <tableColumn id="1" xr3:uid="{00000000-0010-0000-0200-000001000000}" name="Month"/>
    <tableColumn id="2" xr3:uid="{00000000-0010-0000-0200-000002000000}" name="Total applications received"/>
    <tableColumn id="3" xr3:uid="{00000000-0010-0000-0200-000003000000}" name="Percentage of total applications received"/>
    <tableColumn id="4" xr3:uid="{00000000-0010-0000-0200-000004000000}" name="Total applications processed"/>
    <tableColumn id="5" xr3:uid="{00000000-0010-0000-0200-000005000000}" name="Authorised applications"/>
    <tableColumn id="6" xr3:uid="{00000000-0010-0000-0200-000006000000}" name="Denied applications"/>
    <tableColumn id="7" xr3:uid="{00000000-0010-0000-0200-000007000000}" name="Withdrawn applications"/>
    <tableColumn id="8" xr3:uid="{00000000-0010-0000-0200-000008000000}" name="Percentage of processed applications authorised"/>
    <tableColumn id="9" xr3:uid="{00000000-0010-0000-0200-000009000000}" name="Percentage of processed applications denied"/>
    <tableColumn id="10" xr3:uid="{00000000-0010-0000-0200-00000A000000}" name="Percentage of processed applications withdraw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2" displayName="table_2" ref="A6:J33" totalsRowShown="0">
  <tableColumns count="10">
    <tableColumn id="1" xr3:uid="{00000000-0010-0000-0300-000001000000}" name="Month"/>
    <tableColumn id="2" xr3:uid="{00000000-0010-0000-0300-000002000000}" name="Total"/>
    <tableColumn id="3" xr3:uid="{00000000-0010-0000-0300-000003000000}" name="Paper applications"/>
    <tableColumn id="4" xr3:uid="{00000000-0010-0000-0300-000004000000}" name="Online applications"/>
    <tableColumn id="5" xr3:uid="{00000000-0010-0000-0300-000005000000}" name="Phone applications"/>
    <tableColumn id="6" xr3:uid="{00000000-0010-0000-0300-000006000000}" name="Other channels"/>
    <tableColumn id="7" xr3:uid="{00000000-0010-0000-0300-000007000000}" name="Percentage of online applications"/>
    <tableColumn id="8" xr3:uid="{00000000-0010-0000-0300-000008000000}" name="Percentage of paper applications"/>
    <tableColumn id="9" xr3:uid="{00000000-0010-0000-0300-000009000000}" name="Percentage of phone applications"/>
    <tableColumn id="10" xr3:uid="{00000000-0010-0000-0300-00000A000000}" name="Percentage of other channel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3" displayName="table_3" ref="A6:J18" totalsRowShown="0">
  <tableColumns count="10">
    <tableColumn id="1" xr3:uid="{00000000-0010-0000-0400-000001000000}" name="Applicant age group"/>
    <tableColumn id="2" xr3:uid="{00000000-0010-0000-0400-000002000000}" name="Total applications received"/>
    <tableColumn id="3" xr3:uid="{00000000-0010-0000-0400-000003000000}" name="Percentage of total applications received"/>
    <tableColumn id="4" xr3:uid="{00000000-0010-0000-0400-000004000000}" name="Total applications processed"/>
    <tableColumn id="5" xr3:uid="{00000000-0010-0000-0400-000005000000}" name="Authorised applications"/>
    <tableColumn id="6" xr3:uid="{00000000-0010-0000-0400-000006000000}" name="Denied applications"/>
    <tableColumn id="7" xr3:uid="{00000000-0010-0000-0400-000007000000}" name="Withdrawn applications"/>
    <tableColumn id="8" xr3:uid="{00000000-0010-0000-0400-000008000000}" name="Percentage of processed applications authorised"/>
    <tableColumn id="9" xr3:uid="{00000000-0010-0000-0400-000009000000}" name="Percentage of processed applications denied"/>
    <tableColumn id="10" xr3:uid="{00000000-0010-0000-0400-00000A000000}" name="Percentage of processed applications withdraw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4" displayName="table_4" ref="A6:J40" totalsRowShown="0">
  <tableColumns count="10">
    <tableColumn id="1" xr3:uid="{00000000-0010-0000-0500-000001000000}" name="Local Authority area"/>
    <tableColumn id="2" xr3:uid="{00000000-0010-0000-0500-000002000000}" name="Total applications received"/>
    <tableColumn id="3" xr3:uid="{00000000-0010-0000-0500-000003000000}" name="Percentage of total applications received"/>
    <tableColumn id="4" xr3:uid="{00000000-0010-0000-0500-000004000000}" name="Total applications processed"/>
    <tableColumn id="5" xr3:uid="{00000000-0010-0000-0500-000005000000}" name="Authorised applications"/>
    <tableColumn id="6" xr3:uid="{00000000-0010-0000-0500-000006000000}" name="Denied applications"/>
    <tableColumn id="7" xr3:uid="{00000000-0010-0000-0500-000007000000}" name="Withdrawn applications"/>
    <tableColumn id="8" xr3:uid="{00000000-0010-0000-0500-000008000000}" name="Percentage of processed applications authorised"/>
    <tableColumn id="9" xr3:uid="{00000000-0010-0000-0500-000009000000}" name="Percentage of processed applications denied"/>
    <tableColumn id="10" xr3:uid="{00000000-0010-0000-0500-00000A000000}" name="Percentage of processed applications withdraw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5" displayName="table_5" ref="A6:U34" totalsRowShown="0">
  <tableColumns count="21">
    <tableColumn id="1" xr3:uid="{00000000-0010-0000-0600-000001000000}" name="Processing time by month"/>
    <tableColumn id="2" xr3:uid="{00000000-0010-0000-0600-000002000000}" name="Total applications processed"/>
    <tableColumn id="3" xr3:uid="{00000000-0010-0000-0600-000003000000}" name="Applications processed in the same working day"/>
    <tableColumn id="4" xr3:uid="{00000000-0010-0000-0600-000004000000}" name="Applications processed in 1-5 working days"/>
    <tableColumn id="5" xr3:uid="{00000000-0010-0000-0600-000005000000}" name="Applications processed in 6-10 working days"/>
    <tableColumn id="6" xr3:uid="{00000000-0010-0000-0600-000006000000}" name="Applications processed in 11-15 working days"/>
    <tableColumn id="7" xr3:uid="{00000000-0010-0000-0600-000007000000}" name="Applications processed in 16-20 working days"/>
    <tableColumn id="8" xr3:uid="{00000000-0010-0000-0600-000008000000}" name="Applications processed in 21-25 working days"/>
    <tableColumn id="9" xr3:uid="{00000000-0010-0000-0600-000009000000}" name="Applications processed in 26-30 working days"/>
    <tableColumn id="10" xr3:uid="{00000000-0010-0000-0600-00000A000000}" name="Applications processed in 31-35 working days"/>
    <tableColumn id="11" xr3:uid="{00000000-0010-0000-0600-00000B000000}" name="Applications processed in 36-40 working days"/>
    <tableColumn id="12" xr3:uid="{00000000-0010-0000-0600-00000C000000}" name="Applications processed in 41-50 working days"/>
    <tableColumn id="13" xr3:uid="{00000000-0010-0000-0600-00000D000000}" name="Applications processed in 51-60 working days"/>
    <tableColumn id="14" xr3:uid="{00000000-0010-0000-0600-00000E000000}" name="Applications processed in 61-70 working days"/>
    <tableColumn id="15" xr3:uid="{00000000-0010-0000-0600-00000F000000}" name="Applications processed in 71-80 working days"/>
    <tableColumn id="16" xr3:uid="{00000000-0010-0000-0600-000010000000}" name="Applications processed in 81-90 working days"/>
    <tableColumn id="17" xr3:uid="{00000000-0010-0000-0600-000011000000}" name="Applications processed in 91-100 working days"/>
    <tableColumn id="18" xr3:uid="{00000000-0010-0000-0600-000012000000}" name="Applications processed in 101-110 working days"/>
    <tableColumn id="19" xr3:uid="{00000000-0010-0000-0600-000013000000}" name="Applications processed in 111-120 working days"/>
    <tableColumn id="20" xr3:uid="{00000000-0010-0000-0600-000014000000}" name="Applications processed in 121 working days or more"/>
    <tableColumn id="21" xr3:uid="{00000000-0010-0000-0600-000015000000}" name="Median average processing time in working days"/>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6" displayName="table_6" ref="A6:D84" totalsRowShown="0">
  <tableColumns count="4">
    <tableColumn id="1" xr3:uid="{00000000-0010-0000-0700-000001000000}" name="Type of client"/>
    <tableColumn id="2" xr3:uid="{00000000-0010-0000-0700-000002000000}" name="Payment month"/>
    <tableColumn id="3" xr3:uid="{00000000-0010-0000-0700-000003000000}" name="Total payments issued"/>
    <tableColumn id="4" xr3:uid="{00000000-0010-0000-0700-000004000000}" name="Total value of payments issued"/>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7" displayName="table_7" ref="A6:J40" totalsRowShown="0">
  <tableColumns count="10">
    <tableColumn id="1" xr3:uid="{00000000-0010-0000-0800-000001000000}" name="Local authority"/>
    <tableColumn id="2" xr3:uid="{00000000-0010-0000-0800-000002000000}" name="Total number of payments"/>
    <tableColumn id="3" xr3:uid="{00000000-0010-0000-0800-000003000000}" name="Total value of payments"/>
    <tableColumn id="4" xr3:uid="{00000000-0010-0000-0800-000004000000}" name="Percentage of total payments"/>
    <tableColumn id="5" xr3:uid="{00000000-0010-0000-0800-000005000000}" name="Number of payments made in Financial Year 2023-24"/>
    <tableColumn id="6" xr3:uid="{00000000-0010-0000-0800-000006000000}" name="Value of payments made in Financial Year 2023-24"/>
    <tableColumn id="7" xr3:uid="{00000000-0010-0000-0800-000007000000}" name="Number of payments made in Financial Year 2024-25"/>
    <tableColumn id="8" xr3:uid="{00000000-0010-0000-0800-000008000000}" name="Value of payments made in Financial Year 2024-25"/>
    <tableColumn id="9" xr3:uid="{00000000-0010-0000-0800-000009000000}" name="Number of payments made in Financial Year 2025-26"/>
    <tableColumn id="10" xr3:uid="{00000000-0010-0000-0800-00000A000000}" name="Value of payments made in Financial Year 2025-2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showGridLines="0" tabSelected="1" workbookViewId="0"/>
  </sheetViews>
  <sheetFormatPr defaultColWidth="11.53515625" defaultRowHeight="15.5" x14ac:dyDescent="0.35"/>
  <cols>
    <col min="1" max="1" width="27.69140625" customWidth="1"/>
    <col min="2" max="2" width="72.69140625" customWidth="1"/>
  </cols>
  <sheetData>
    <row r="1" spans="1:2" ht="19.5" x14ac:dyDescent="0.45">
      <c r="A1" s="1" t="s">
        <v>0</v>
      </c>
    </row>
    <row r="2" spans="1:2" x14ac:dyDescent="0.35">
      <c r="A2" t="s">
        <v>1</v>
      </c>
    </row>
    <row r="3" spans="1:2" x14ac:dyDescent="0.35">
      <c r="A3" t="s">
        <v>2</v>
      </c>
      <c r="B3" t="s">
        <v>3</v>
      </c>
    </row>
    <row r="4" spans="1:2" x14ac:dyDescent="0.35">
      <c r="A4" s="2" t="str">
        <f>HYPERLINK("#'Table 1 Applications'!A1", "Table 1 Applications")</f>
        <v>Table 1 Applications</v>
      </c>
      <c r="B4" t="s">
        <v>4</v>
      </c>
    </row>
    <row r="5" spans="1:2" x14ac:dyDescent="0.35">
      <c r="A5" s="2" t="str">
        <f>HYPERLINK("#'Table 2 Applications by channel'!A1", "Table 2 Applications by channel")</f>
        <v>Table 2 Applications by channel</v>
      </c>
      <c r="B5" t="s">
        <v>5</v>
      </c>
    </row>
    <row r="6" spans="1:2" x14ac:dyDescent="0.35">
      <c r="A6" s="2" t="str">
        <f>HYPERLINK("#'Table 3 Applications by age'!A1", "Table 3 Applications by age")</f>
        <v>Table 3 Applications by age</v>
      </c>
      <c r="B6" t="s">
        <v>6</v>
      </c>
    </row>
    <row r="7" spans="1:2" x14ac:dyDescent="0.35">
      <c r="A7" s="2" t="str">
        <f>HYPERLINK("#'Table 4 Applications by LA'!A1", "Table 4 Applications by LA")</f>
        <v>Table 4 Applications by LA</v>
      </c>
      <c r="B7" t="s">
        <v>7</v>
      </c>
    </row>
    <row r="8" spans="1:2" x14ac:dyDescent="0.35">
      <c r="A8" s="2" t="str">
        <f>HYPERLINK("#'Table 5 Application processing'!A1", "Table 5 Application processing")</f>
        <v>Table 5 Application processing</v>
      </c>
      <c r="B8" t="s">
        <v>8</v>
      </c>
    </row>
    <row r="9" spans="1:2" x14ac:dyDescent="0.35">
      <c r="A9" s="2" t="str">
        <f>HYPERLINK("#'Table 6 Payments'!A1", "Table 6 Payments")</f>
        <v>Table 6 Payments</v>
      </c>
      <c r="B9" t="s">
        <v>9</v>
      </c>
    </row>
    <row r="10" spans="1:2" x14ac:dyDescent="0.35">
      <c r="A10" s="2" t="str">
        <f>HYPERLINK("#'Table 7 Payments by LA'!A1", "Table 7 Payments by LA")</f>
        <v>Table 7 Payments by LA</v>
      </c>
      <c r="B10" t="s">
        <v>10</v>
      </c>
    </row>
    <row r="11" spans="1:2" x14ac:dyDescent="0.35">
      <c r="A11" s="2" t="str">
        <f>HYPERLINK("#'Table 8 Individual clients paid'!A1", "Table 8 Individual clients paid")</f>
        <v>Table 8 Individual clients paid</v>
      </c>
      <c r="B11" t="s">
        <v>11</v>
      </c>
    </row>
    <row r="12" spans="1:2" x14ac:dyDescent="0.35">
      <c r="A12" s="2" t="str">
        <f>HYPERLINK("#'Table 9 Caseload'!A1", "Table 9 Caseload")</f>
        <v>Table 9 Caseload</v>
      </c>
      <c r="B12" t="s">
        <v>12</v>
      </c>
    </row>
    <row r="13" spans="1:2" x14ac:dyDescent="0.35">
      <c r="A13" s="2" t="str">
        <f>HYPERLINK("#'Table 10 Caseload by LA'!A1", "Table 10 Caseload by LA")</f>
        <v>Table 10 Caseload by LA</v>
      </c>
      <c r="B13" t="s">
        <v>13</v>
      </c>
    </row>
    <row r="14" spans="1:2" x14ac:dyDescent="0.35">
      <c r="A14" s="2" t="str">
        <f>HYPERLINK("#'Table 11 Caseload by age'!A1", "Table 11 Caseload by age")</f>
        <v>Table 11 Caseload by age</v>
      </c>
      <c r="B14" t="s">
        <v>14</v>
      </c>
    </row>
    <row r="15" spans="1:2" x14ac:dyDescent="0.35">
      <c r="A15" s="2" t="str">
        <f>HYPERLINK("#'Table 12 Re-determinations'!A1", "Table 12 Re-determinations")</f>
        <v>Table 12 Re-determinations</v>
      </c>
      <c r="B15" t="s">
        <v>15</v>
      </c>
    </row>
  </sheetData>
  <pageMargins left="0.7" right="0.7" top="0.75" bottom="0.75" header="0.3" footer="0.3"/>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7"/>
  <sheetViews>
    <sheetView showGridLines="0" workbookViewId="0"/>
  </sheetViews>
  <sheetFormatPr defaultColWidth="11.53515625" defaultRowHeight="15.5" x14ac:dyDescent="0.35"/>
  <cols>
    <col min="1" max="1" width="22.69140625" customWidth="1"/>
    <col min="2" max="2" width="12.69140625" customWidth="1"/>
  </cols>
  <sheetData>
    <row r="1" spans="1:2" ht="19.5" x14ac:dyDescent="0.45">
      <c r="A1" s="1" t="s">
        <v>234</v>
      </c>
    </row>
    <row r="2" spans="1:2" x14ac:dyDescent="0.35">
      <c r="A2" t="s">
        <v>59</v>
      </c>
    </row>
    <row r="3" spans="1:2" x14ac:dyDescent="0.35">
      <c r="A3" t="s">
        <v>60</v>
      </c>
    </row>
    <row r="4" spans="1:2" x14ac:dyDescent="0.35">
      <c r="A4" t="s">
        <v>199</v>
      </c>
    </row>
    <row r="5" spans="1:2" x14ac:dyDescent="0.35">
      <c r="A5" t="s">
        <v>62</v>
      </c>
    </row>
    <row r="6" spans="1:2" ht="46.5" x14ac:dyDescent="0.35">
      <c r="A6" s="3" t="s">
        <v>200</v>
      </c>
      <c r="B6" s="5" t="s">
        <v>201</v>
      </c>
    </row>
    <row r="7" spans="1:2" x14ac:dyDescent="0.35">
      <c r="A7" s="4" t="s">
        <v>202</v>
      </c>
      <c r="B7" s="26">
        <v>100075</v>
      </c>
    </row>
    <row r="8" spans="1:2" x14ac:dyDescent="0.35">
      <c r="A8" s="4" t="s">
        <v>186</v>
      </c>
      <c r="B8" s="11">
        <v>30</v>
      </c>
    </row>
    <row r="9" spans="1:2" x14ac:dyDescent="0.35">
      <c r="A9" s="4" t="s">
        <v>76</v>
      </c>
      <c r="B9" s="11">
        <v>80</v>
      </c>
    </row>
    <row r="10" spans="1:2" x14ac:dyDescent="0.35">
      <c r="A10" s="4" t="s">
        <v>77</v>
      </c>
      <c r="B10" s="11">
        <v>165</v>
      </c>
    </row>
    <row r="11" spans="1:2" x14ac:dyDescent="0.35">
      <c r="A11" s="4" t="s">
        <v>78</v>
      </c>
      <c r="B11" s="11">
        <v>235</v>
      </c>
    </row>
    <row r="12" spans="1:2" x14ac:dyDescent="0.35">
      <c r="A12" s="4" t="s">
        <v>79</v>
      </c>
      <c r="B12" s="11">
        <v>355</v>
      </c>
    </row>
    <row r="13" spans="1:2" x14ac:dyDescent="0.35">
      <c r="A13" s="4" t="s">
        <v>80</v>
      </c>
      <c r="B13" s="11">
        <v>470</v>
      </c>
    </row>
    <row r="14" spans="1:2" x14ac:dyDescent="0.35">
      <c r="A14" s="4" t="s">
        <v>81</v>
      </c>
      <c r="B14" s="11">
        <v>945</v>
      </c>
    </row>
    <row r="15" spans="1:2" x14ac:dyDescent="0.35">
      <c r="A15" s="4" t="s">
        <v>82</v>
      </c>
      <c r="B15" s="11">
        <v>1750</v>
      </c>
    </row>
    <row r="16" spans="1:2" x14ac:dyDescent="0.35">
      <c r="A16" s="4" t="s">
        <v>83</v>
      </c>
      <c r="B16" s="11">
        <v>3965</v>
      </c>
    </row>
    <row r="17" spans="1:2" x14ac:dyDescent="0.35">
      <c r="A17" s="4" t="s">
        <v>84</v>
      </c>
      <c r="B17" s="11">
        <v>5890</v>
      </c>
    </row>
    <row r="18" spans="1:2" x14ac:dyDescent="0.35">
      <c r="A18" s="4" t="s">
        <v>85</v>
      </c>
      <c r="B18" s="11">
        <v>9130</v>
      </c>
    </row>
    <row r="19" spans="1:2" x14ac:dyDescent="0.35">
      <c r="A19" s="4" t="s">
        <v>86</v>
      </c>
      <c r="B19" s="11">
        <v>17855</v>
      </c>
    </row>
    <row r="20" spans="1:2" x14ac:dyDescent="0.35">
      <c r="A20" s="4" t="s">
        <v>87</v>
      </c>
      <c r="B20" s="11">
        <v>32935</v>
      </c>
    </row>
    <row r="21" spans="1:2" x14ac:dyDescent="0.35">
      <c r="A21" s="4" t="s">
        <v>88</v>
      </c>
      <c r="B21" s="11">
        <v>46340</v>
      </c>
    </row>
    <row r="22" spans="1:2" x14ac:dyDescent="0.35">
      <c r="A22" s="4" t="s">
        <v>89</v>
      </c>
      <c r="B22" s="11">
        <v>59530</v>
      </c>
    </row>
    <row r="23" spans="1:2" x14ac:dyDescent="0.35">
      <c r="A23" s="4" t="s">
        <v>90</v>
      </c>
      <c r="B23" s="11">
        <v>75520</v>
      </c>
    </row>
    <row r="24" spans="1:2" x14ac:dyDescent="0.35">
      <c r="A24" s="4" t="s">
        <v>91</v>
      </c>
      <c r="B24" s="11">
        <v>84760</v>
      </c>
    </row>
    <row r="25" spans="1:2" x14ac:dyDescent="0.35">
      <c r="A25" s="4" t="s">
        <v>92</v>
      </c>
      <c r="B25" s="11">
        <v>88940</v>
      </c>
    </row>
    <row r="26" spans="1:2" x14ac:dyDescent="0.35">
      <c r="A26" s="4" t="s">
        <v>93</v>
      </c>
      <c r="B26" s="11">
        <v>89600</v>
      </c>
    </row>
    <row r="27" spans="1:2" x14ac:dyDescent="0.35">
      <c r="A27" s="4" t="s">
        <v>94</v>
      </c>
      <c r="B27" s="11">
        <v>90875</v>
      </c>
    </row>
    <row r="28" spans="1:2" x14ac:dyDescent="0.35">
      <c r="A28" s="4" t="s">
        <v>95</v>
      </c>
      <c r="B28" s="11">
        <v>91680</v>
      </c>
    </row>
    <row r="29" spans="1:2" x14ac:dyDescent="0.35">
      <c r="A29" s="4" t="s">
        <v>96</v>
      </c>
      <c r="B29" s="11">
        <v>93105</v>
      </c>
    </row>
    <row r="30" spans="1:2" x14ac:dyDescent="0.35">
      <c r="A30" s="8" t="s">
        <v>97</v>
      </c>
      <c r="B30" s="12">
        <v>240</v>
      </c>
    </row>
    <row r="31" spans="1:2" x14ac:dyDescent="0.35">
      <c r="A31" s="8" t="s">
        <v>98</v>
      </c>
      <c r="B31" s="12">
        <v>77380</v>
      </c>
    </row>
    <row r="32" spans="1:2" x14ac:dyDescent="0.35">
      <c r="A32" s="8" t="s">
        <v>99</v>
      </c>
      <c r="B32" s="12">
        <v>97580</v>
      </c>
    </row>
    <row r="33" spans="1:2" x14ac:dyDescent="0.35">
      <c r="A33" s="4" t="s">
        <v>21</v>
      </c>
      <c r="B33" t="s">
        <v>22</v>
      </c>
    </row>
    <row r="34" spans="1:2" x14ac:dyDescent="0.35">
      <c r="A34" s="4" t="s">
        <v>27</v>
      </c>
      <c r="B34" t="s">
        <v>213</v>
      </c>
    </row>
    <row r="35" spans="1:2" x14ac:dyDescent="0.35">
      <c r="A35" s="4"/>
    </row>
    <row r="36" spans="1:2" x14ac:dyDescent="0.35">
      <c r="A36" s="4"/>
    </row>
    <row r="37" spans="1:2" x14ac:dyDescent="0.35">
      <c r="A37" s="4"/>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0"/>
  <sheetViews>
    <sheetView showGridLines="0" workbookViewId="0"/>
  </sheetViews>
  <sheetFormatPr defaultColWidth="11.53515625" defaultRowHeight="15.5" x14ac:dyDescent="0.35"/>
  <cols>
    <col min="1" max="1" width="15.69140625" customWidth="1"/>
    <col min="2" max="2" width="22.69140625" customWidth="1"/>
    <col min="3" max="7" width="12.69140625" customWidth="1"/>
  </cols>
  <sheetData>
    <row r="1" spans="1:7" ht="19.5" x14ac:dyDescent="0.45">
      <c r="A1" s="1" t="s">
        <v>235</v>
      </c>
    </row>
    <row r="2" spans="1:7" x14ac:dyDescent="0.35">
      <c r="A2" t="s">
        <v>59</v>
      </c>
    </row>
    <row r="3" spans="1:7" x14ac:dyDescent="0.35">
      <c r="A3" t="s">
        <v>60</v>
      </c>
    </row>
    <row r="4" spans="1:7" x14ac:dyDescent="0.35">
      <c r="A4" t="s">
        <v>203</v>
      </c>
    </row>
    <row r="5" spans="1:7" x14ac:dyDescent="0.35">
      <c r="A5" t="s">
        <v>62</v>
      </c>
    </row>
    <row r="6" spans="1:7" ht="62" x14ac:dyDescent="0.35">
      <c r="A6" s="3" t="s">
        <v>181</v>
      </c>
      <c r="B6" s="5" t="s">
        <v>63</v>
      </c>
      <c r="C6" s="5" t="s">
        <v>204</v>
      </c>
      <c r="D6" s="5" t="s">
        <v>205</v>
      </c>
      <c r="E6" s="5" t="s">
        <v>206</v>
      </c>
      <c r="F6" s="5" t="s">
        <v>207</v>
      </c>
      <c r="G6" s="5" t="s">
        <v>208</v>
      </c>
    </row>
    <row r="7" spans="1:7" x14ac:dyDescent="0.35">
      <c r="A7" s="4" t="s">
        <v>185</v>
      </c>
      <c r="B7" s="11" t="s">
        <v>74</v>
      </c>
      <c r="C7" s="6">
        <v>15</v>
      </c>
      <c r="D7" s="6">
        <v>15</v>
      </c>
      <c r="E7" s="6" t="s">
        <v>100</v>
      </c>
      <c r="F7" s="7" t="s">
        <v>100</v>
      </c>
      <c r="G7" s="7" t="s">
        <v>100</v>
      </c>
    </row>
    <row r="8" spans="1:7" x14ac:dyDescent="0.35">
      <c r="A8" s="4" t="s">
        <v>185</v>
      </c>
      <c r="B8" s="11" t="s">
        <v>75</v>
      </c>
      <c r="C8" s="6">
        <v>50</v>
      </c>
      <c r="D8" s="6">
        <v>45</v>
      </c>
      <c r="E8" s="6">
        <v>5</v>
      </c>
      <c r="F8" s="7">
        <v>0.9</v>
      </c>
      <c r="G8" s="7">
        <v>0.1</v>
      </c>
    </row>
    <row r="9" spans="1:7" x14ac:dyDescent="0.35">
      <c r="A9" s="4" t="s">
        <v>185</v>
      </c>
      <c r="B9" s="11" t="s">
        <v>76</v>
      </c>
      <c r="C9" s="6">
        <v>115</v>
      </c>
      <c r="D9" s="6">
        <v>105</v>
      </c>
      <c r="E9" s="6">
        <v>15</v>
      </c>
      <c r="F9" s="7">
        <v>0.88</v>
      </c>
      <c r="G9" s="7">
        <v>0.12</v>
      </c>
    </row>
    <row r="10" spans="1:7" x14ac:dyDescent="0.35">
      <c r="A10" s="4" t="s">
        <v>185</v>
      </c>
      <c r="B10" s="11" t="s">
        <v>77</v>
      </c>
      <c r="C10" s="6">
        <v>210</v>
      </c>
      <c r="D10" s="6">
        <v>185</v>
      </c>
      <c r="E10" s="6">
        <v>30</v>
      </c>
      <c r="F10" s="7">
        <v>0.87</v>
      </c>
      <c r="G10" s="7">
        <v>0.13</v>
      </c>
    </row>
    <row r="11" spans="1:7" x14ac:dyDescent="0.35">
      <c r="A11" s="4" t="s">
        <v>185</v>
      </c>
      <c r="B11" s="11" t="s">
        <v>78</v>
      </c>
      <c r="C11" s="6">
        <v>290</v>
      </c>
      <c r="D11" s="6">
        <v>245</v>
      </c>
      <c r="E11" s="6">
        <v>40</v>
      </c>
      <c r="F11" s="7">
        <v>0.86</v>
      </c>
      <c r="G11" s="7">
        <v>0.14000000000000001</v>
      </c>
    </row>
    <row r="12" spans="1:7" x14ac:dyDescent="0.35">
      <c r="A12" s="4" t="s">
        <v>185</v>
      </c>
      <c r="B12" s="11" t="s">
        <v>79</v>
      </c>
      <c r="C12" s="6">
        <v>455</v>
      </c>
      <c r="D12" s="6">
        <v>385</v>
      </c>
      <c r="E12" s="6">
        <v>65</v>
      </c>
      <c r="F12" s="7">
        <v>0.85</v>
      </c>
      <c r="G12" s="7">
        <v>0.15</v>
      </c>
    </row>
    <row r="13" spans="1:7" x14ac:dyDescent="0.35">
      <c r="A13" s="4" t="s">
        <v>185</v>
      </c>
      <c r="B13" s="11" t="s">
        <v>80</v>
      </c>
      <c r="C13" s="6">
        <v>555</v>
      </c>
      <c r="D13" s="6">
        <v>485</v>
      </c>
      <c r="E13" s="6">
        <v>70</v>
      </c>
      <c r="F13" s="7">
        <v>0.87</v>
      </c>
      <c r="G13" s="7">
        <v>0.13</v>
      </c>
    </row>
    <row r="14" spans="1:7" x14ac:dyDescent="0.35">
      <c r="A14" s="4" t="s">
        <v>185</v>
      </c>
      <c r="B14" s="11" t="s">
        <v>81</v>
      </c>
      <c r="C14" s="6">
        <v>1265</v>
      </c>
      <c r="D14" s="6">
        <v>1155</v>
      </c>
      <c r="E14" s="6">
        <v>110</v>
      </c>
      <c r="F14" s="7">
        <v>0.91</v>
      </c>
      <c r="G14" s="7">
        <v>0.09</v>
      </c>
    </row>
    <row r="15" spans="1:7" x14ac:dyDescent="0.35">
      <c r="A15" s="4" t="s">
        <v>185</v>
      </c>
      <c r="B15" s="11" t="s">
        <v>82</v>
      </c>
      <c r="C15" s="6">
        <v>2165</v>
      </c>
      <c r="D15" s="6">
        <v>2015</v>
      </c>
      <c r="E15" s="6">
        <v>150</v>
      </c>
      <c r="F15" s="7">
        <v>0.93</v>
      </c>
      <c r="G15" s="7">
        <v>7.0000000000000007E-2</v>
      </c>
    </row>
    <row r="16" spans="1:7" x14ac:dyDescent="0.35">
      <c r="A16" s="4" t="s">
        <v>185</v>
      </c>
      <c r="B16" s="11" t="s">
        <v>83</v>
      </c>
      <c r="C16" s="6">
        <v>5175</v>
      </c>
      <c r="D16" s="6">
        <v>4960</v>
      </c>
      <c r="E16" s="6">
        <v>215</v>
      </c>
      <c r="F16" s="7">
        <v>0.96</v>
      </c>
      <c r="G16" s="7">
        <v>0.04</v>
      </c>
    </row>
    <row r="17" spans="1:7" x14ac:dyDescent="0.35">
      <c r="A17" s="4" t="s">
        <v>185</v>
      </c>
      <c r="B17" s="11" t="s">
        <v>84</v>
      </c>
      <c r="C17" s="6">
        <v>6530</v>
      </c>
      <c r="D17" s="6">
        <v>6225</v>
      </c>
      <c r="E17" s="6">
        <v>305</v>
      </c>
      <c r="F17" s="7">
        <v>0.95</v>
      </c>
      <c r="G17" s="7">
        <v>0.05</v>
      </c>
    </row>
    <row r="18" spans="1:7" x14ac:dyDescent="0.35">
      <c r="A18" s="4" t="s">
        <v>185</v>
      </c>
      <c r="B18" s="11" t="s">
        <v>85</v>
      </c>
      <c r="C18" s="6">
        <v>11395</v>
      </c>
      <c r="D18" s="6">
        <v>10755</v>
      </c>
      <c r="E18" s="6">
        <v>640</v>
      </c>
      <c r="F18" s="7">
        <v>0.94</v>
      </c>
      <c r="G18" s="7">
        <v>0.06</v>
      </c>
    </row>
    <row r="19" spans="1:7" x14ac:dyDescent="0.35">
      <c r="A19" s="4" t="s">
        <v>185</v>
      </c>
      <c r="B19" s="11" t="s">
        <v>86</v>
      </c>
      <c r="C19" s="6">
        <v>26270</v>
      </c>
      <c r="D19" s="6">
        <v>21050</v>
      </c>
      <c r="E19" s="6">
        <v>5225</v>
      </c>
      <c r="F19" s="7">
        <v>0.8</v>
      </c>
      <c r="G19" s="7">
        <v>0.2</v>
      </c>
    </row>
    <row r="20" spans="1:7" x14ac:dyDescent="0.35">
      <c r="A20" s="4" t="s">
        <v>185</v>
      </c>
      <c r="B20" s="11" t="s">
        <v>87</v>
      </c>
      <c r="C20" s="6">
        <v>50575</v>
      </c>
      <c r="D20" s="6">
        <v>38305</v>
      </c>
      <c r="E20" s="6">
        <v>12270</v>
      </c>
      <c r="F20" s="7">
        <v>0.76</v>
      </c>
      <c r="G20" s="7">
        <v>0.24</v>
      </c>
    </row>
    <row r="21" spans="1:7" x14ac:dyDescent="0.35">
      <c r="A21" s="4" t="s">
        <v>185</v>
      </c>
      <c r="B21" s="11" t="s">
        <v>88</v>
      </c>
      <c r="C21" s="6">
        <v>70075</v>
      </c>
      <c r="D21" s="6">
        <v>52095</v>
      </c>
      <c r="E21" s="6">
        <v>17985</v>
      </c>
      <c r="F21" s="7">
        <v>0.74</v>
      </c>
      <c r="G21" s="7">
        <v>0.26</v>
      </c>
    </row>
    <row r="22" spans="1:7" x14ac:dyDescent="0.35">
      <c r="A22" s="4" t="s">
        <v>185</v>
      </c>
      <c r="B22" s="11" t="s">
        <v>89</v>
      </c>
      <c r="C22" s="6">
        <v>89385</v>
      </c>
      <c r="D22" s="6">
        <v>65485</v>
      </c>
      <c r="E22" s="6">
        <v>23900</v>
      </c>
      <c r="F22" s="7">
        <v>0.73</v>
      </c>
      <c r="G22" s="7">
        <v>0.27</v>
      </c>
    </row>
    <row r="23" spans="1:7" x14ac:dyDescent="0.35">
      <c r="A23" s="4" t="s">
        <v>185</v>
      </c>
      <c r="B23" s="11" t="s">
        <v>90</v>
      </c>
      <c r="C23" s="6">
        <v>112465</v>
      </c>
      <c r="D23" s="6">
        <v>82055</v>
      </c>
      <c r="E23" s="6">
        <v>30405</v>
      </c>
      <c r="F23" s="7">
        <v>0.73</v>
      </c>
      <c r="G23" s="7">
        <v>0.27</v>
      </c>
    </row>
    <row r="24" spans="1:7" x14ac:dyDescent="0.35">
      <c r="A24" s="4" t="s">
        <v>185</v>
      </c>
      <c r="B24" s="11" t="s">
        <v>91</v>
      </c>
      <c r="C24" s="6">
        <v>124045</v>
      </c>
      <c r="D24" s="6">
        <v>90560</v>
      </c>
      <c r="E24" s="6">
        <v>33485</v>
      </c>
      <c r="F24" s="7">
        <v>0.73</v>
      </c>
      <c r="G24" s="7">
        <v>0.27</v>
      </c>
    </row>
    <row r="25" spans="1:7" x14ac:dyDescent="0.35">
      <c r="A25" s="4" t="s">
        <v>185</v>
      </c>
      <c r="B25" s="11" t="s">
        <v>92</v>
      </c>
      <c r="C25" s="6">
        <v>125515</v>
      </c>
      <c r="D25" s="6">
        <v>91870</v>
      </c>
      <c r="E25" s="6">
        <v>33645</v>
      </c>
      <c r="F25" s="7">
        <v>0.73</v>
      </c>
      <c r="G25" s="7">
        <v>0.27</v>
      </c>
    </row>
    <row r="26" spans="1:7" x14ac:dyDescent="0.35">
      <c r="A26" s="4" t="s">
        <v>185</v>
      </c>
      <c r="B26" s="11" t="s">
        <v>93</v>
      </c>
      <c r="C26" s="6">
        <v>126375</v>
      </c>
      <c r="D26" s="6">
        <v>92635</v>
      </c>
      <c r="E26" s="6">
        <v>33735</v>
      </c>
      <c r="F26" s="7">
        <v>0.73</v>
      </c>
      <c r="G26" s="7">
        <v>0.27</v>
      </c>
    </row>
    <row r="27" spans="1:7" x14ac:dyDescent="0.35">
      <c r="A27" s="4" t="s">
        <v>185</v>
      </c>
      <c r="B27" s="11" t="s">
        <v>94</v>
      </c>
      <c r="C27" s="6">
        <v>128090</v>
      </c>
      <c r="D27" s="6">
        <v>94185</v>
      </c>
      <c r="E27" s="6">
        <v>33910</v>
      </c>
      <c r="F27" s="7">
        <v>0.74</v>
      </c>
      <c r="G27" s="7">
        <v>0.26</v>
      </c>
    </row>
    <row r="28" spans="1:7" x14ac:dyDescent="0.35">
      <c r="A28" s="4" t="s">
        <v>185</v>
      </c>
      <c r="B28" s="11" t="s">
        <v>95</v>
      </c>
      <c r="C28" s="6">
        <v>129220</v>
      </c>
      <c r="D28" s="6">
        <v>95280</v>
      </c>
      <c r="E28" s="6">
        <v>33940</v>
      </c>
      <c r="F28" s="7">
        <v>0.74</v>
      </c>
      <c r="G28" s="7">
        <v>0.26</v>
      </c>
    </row>
    <row r="29" spans="1:7" x14ac:dyDescent="0.35">
      <c r="A29" s="4" t="s">
        <v>185</v>
      </c>
      <c r="B29" s="11" t="s">
        <v>96</v>
      </c>
      <c r="C29" s="6">
        <v>130485</v>
      </c>
      <c r="D29" s="6">
        <v>96495</v>
      </c>
      <c r="E29" s="6">
        <v>33990</v>
      </c>
      <c r="F29" s="7">
        <v>0.74</v>
      </c>
      <c r="G29" s="7">
        <v>0.26</v>
      </c>
    </row>
    <row r="30" spans="1:7" x14ac:dyDescent="0.35">
      <c r="A30" s="4" t="s">
        <v>187</v>
      </c>
      <c r="B30" s="11" t="s">
        <v>74</v>
      </c>
      <c r="C30" s="6">
        <v>15</v>
      </c>
      <c r="D30" s="6">
        <v>15</v>
      </c>
      <c r="E30" s="6" t="s">
        <v>100</v>
      </c>
      <c r="F30" s="6" t="s">
        <v>100</v>
      </c>
      <c r="G30" s="6" t="s">
        <v>100</v>
      </c>
    </row>
    <row r="31" spans="1:7" x14ac:dyDescent="0.35">
      <c r="A31" s="4" t="s">
        <v>187</v>
      </c>
      <c r="B31" s="11" t="s">
        <v>75</v>
      </c>
      <c r="C31" s="6">
        <v>50</v>
      </c>
      <c r="D31" s="6">
        <v>45</v>
      </c>
      <c r="E31" s="6">
        <v>5</v>
      </c>
      <c r="F31" s="7">
        <v>0.92</v>
      </c>
      <c r="G31" s="7">
        <v>0.08</v>
      </c>
    </row>
    <row r="32" spans="1:7" x14ac:dyDescent="0.35">
      <c r="A32" s="4" t="s">
        <v>187</v>
      </c>
      <c r="B32" s="11" t="s">
        <v>76</v>
      </c>
      <c r="C32" s="6">
        <v>115</v>
      </c>
      <c r="D32" s="6">
        <v>105</v>
      </c>
      <c r="E32" s="6">
        <v>15</v>
      </c>
      <c r="F32" s="7">
        <v>0.89</v>
      </c>
      <c r="G32" s="7">
        <v>0.11</v>
      </c>
    </row>
    <row r="33" spans="1:7" x14ac:dyDescent="0.35">
      <c r="A33" s="4" t="s">
        <v>187</v>
      </c>
      <c r="B33" s="11" t="s">
        <v>77</v>
      </c>
      <c r="C33" s="6">
        <v>210</v>
      </c>
      <c r="D33" s="6">
        <v>185</v>
      </c>
      <c r="E33" s="6">
        <v>25</v>
      </c>
      <c r="F33" s="7">
        <v>0.87</v>
      </c>
      <c r="G33" s="7">
        <v>0.13</v>
      </c>
    </row>
    <row r="34" spans="1:7" x14ac:dyDescent="0.35">
      <c r="A34" s="4" t="s">
        <v>187</v>
      </c>
      <c r="B34" s="11" t="s">
        <v>78</v>
      </c>
      <c r="C34" s="6">
        <v>285</v>
      </c>
      <c r="D34" s="6">
        <v>245</v>
      </c>
      <c r="E34" s="6">
        <v>40</v>
      </c>
      <c r="F34" s="7">
        <v>0.86</v>
      </c>
      <c r="G34" s="7">
        <v>0.14000000000000001</v>
      </c>
    </row>
    <row r="35" spans="1:7" x14ac:dyDescent="0.35">
      <c r="A35" s="4" t="s">
        <v>187</v>
      </c>
      <c r="B35" s="11" t="s">
        <v>79</v>
      </c>
      <c r="C35" s="6">
        <v>450</v>
      </c>
      <c r="D35" s="6">
        <v>385</v>
      </c>
      <c r="E35" s="6">
        <v>65</v>
      </c>
      <c r="F35" s="7">
        <v>0.86</v>
      </c>
      <c r="G35" s="7">
        <v>0.14000000000000001</v>
      </c>
    </row>
    <row r="36" spans="1:7" x14ac:dyDescent="0.35">
      <c r="A36" s="4" t="s">
        <v>187</v>
      </c>
      <c r="B36" s="11" t="s">
        <v>80</v>
      </c>
      <c r="C36" s="6">
        <v>555</v>
      </c>
      <c r="D36" s="6">
        <v>485</v>
      </c>
      <c r="E36" s="6">
        <v>70</v>
      </c>
      <c r="F36" s="7">
        <v>0.87</v>
      </c>
      <c r="G36" s="7">
        <v>0.13</v>
      </c>
    </row>
    <row r="37" spans="1:7" x14ac:dyDescent="0.35">
      <c r="A37" s="4" t="s">
        <v>187</v>
      </c>
      <c r="B37" s="11" t="s">
        <v>81</v>
      </c>
      <c r="C37" s="6">
        <v>740</v>
      </c>
      <c r="D37" s="6">
        <v>645</v>
      </c>
      <c r="E37" s="6">
        <v>95</v>
      </c>
      <c r="F37" s="7">
        <v>0.87</v>
      </c>
      <c r="G37" s="7">
        <v>0.13</v>
      </c>
    </row>
    <row r="38" spans="1:7" x14ac:dyDescent="0.35">
      <c r="A38" s="4" t="s">
        <v>187</v>
      </c>
      <c r="B38" s="11" t="s">
        <v>82</v>
      </c>
      <c r="C38" s="6">
        <v>1000</v>
      </c>
      <c r="D38" s="6">
        <v>865</v>
      </c>
      <c r="E38" s="6">
        <v>130</v>
      </c>
      <c r="F38" s="7">
        <v>0.87</v>
      </c>
      <c r="G38" s="7">
        <v>0.13</v>
      </c>
    </row>
    <row r="39" spans="1:7" x14ac:dyDescent="0.35">
      <c r="A39" s="4" t="s">
        <v>187</v>
      </c>
      <c r="B39" s="11" t="s">
        <v>83</v>
      </c>
      <c r="C39" s="6">
        <v>1315</v>
      </c>
      <c r="D39" s="6">
        <v>1155</v>
      </c>
      <c r="E39" s="6">
        <v>160</v>
      </c>
      <c r="F39" s="7">
        <v>0.88</v>
      </c>
      <c r="G39" s="7">
        <v>0.12</v>
      </c>
    </row>
    <row r="40" spans="1:7" x14ac:dyDescent="0.35">
      <c r="A40" s="4" t="s">
        <v>187</v>
      </c>
      <c r="B40" s="11" t="s">
        <v>84</v>
      </c>
      <c r="C40" s="6">
        <v>1885</v>
      </c>
      <c r="D40" s="6">
        <v>1645</v>
      </c>
      <c r="E40" s="6">
        <v>240</v>
      </c>
      <c r="F40" s="7">
        <v>0.87</v>
      </c>
      <c r="G40" s="7">
        <v>0.13</v>
      </c>
    </row>
    <row r="41" spans="1:7" x14ac:dyDescent="0.35">
      <c r="A41" s="4" t="s">
        <v>187</v>
      </c>
      <c r="B41" s="11" t="s">
        <v>85</v>
      </c>
      <c r="C41" s="6">
        <v>2715</v>
      </c>
      <c r="D41" s="6">
        <v>2350</v>
      </c>
      <c r="E41" s="6">
        <v>365</v>
      </c>
      <c r="F41" s="7">
        <v>0.87</v>
      </c>
      <c r="G41" s="7">
        <v>0.13</v>
      </c>
    </row>
    <row r="42" spans="1:7" x14ac:dyDescent="0.35">
      <c r="A42" s="4" t="s">
        <v>187</v>
      </c>
      <c r="B42" s="11" t="s">
        <v>86</v>
      </c>
      <c r="C42" s="6">
        <v>3730</v>
      </c>
      <c r="D42" s="6">
        <v>3215</v>
      </c>
      <c r="E42" s="6">
        <v>515</v>
      </c>
      <c r="F42" s="7">
        <v>0.86</v>
      </c>
      <c r="G42" s="7">
        <v>0.14000000000000001</v>
      </c>
    </row>
    <row r="43" spans="1:7" x14ac:dyDescent="0.35">
      <c r="A43" s="4" t="s">
        <v>187</v>
      </c>
      <c r="B43" s="11" t="s">
        <v>87</v>
      </c>
      <c r="C43" s="6">
        <v>4810</v>
      </c>
      <c r="D43" s="6">
        <v>4150</v>
      </c>
      <c r="E43" s="6">
        <v>660</v>
      </c>
      <c r="F43" s="7">
        <v>0.86</v>
      </c>
      <c r="G43" s="7">
        <v>0.14000000000000001</v>
      </c>
    </row>
    <row r="44" spans="1:7" x14ac:dyDescent="0.35">
      <c r="A44" s="4" t="s">
        <v>187</v>
      </c>
      <c r="B44" s="11" t="s">
        <v>88</v>
      </c>
      <c r="C44" s="6">
        <v>5755</v>
      </c>
      <c r="D44" s="6">
        <v>4935</v>
      </c>
      <c r="E44" s="6">
        <v>820</v>
      </c>
      <c r="F44" s="7">
        <v>0.86</v>
      </c>
      <c r="G44" s="7">
        <v>0.14000000000000001</v>
      </c>
    </row>
    <row r="45" spans="1:7" x14ac:dyDescent="0.35">
      <c r="A45" s="4" t="s">
        <v>187</v>
      </c>
      <c r="B45" s="11" t="s">
        <v>89</v>
      </c>
      <c r="C45" s="6">
        <v>6510</v>
      </c>
      <c r="D45" s="6">
        <v>5565</v>
      </c>
      <c r="E45" s="6">
        <v>945</v>
      </c>
      <c r="F45" s="7">
        <v>0.85</v>
      </c>
      <c r="G45" s="7">
        <v>0.15</v>
      </c>
    </row>
    <row r="46" spans="1:7" x14ac:dyDescent="0.35">
      <c r="A46" s="4" t="s">
        <v>187</v>
      </c>
      <c r="B46" s="11" t="s">
        <v>90</v>
      </c>
      <c r="C46" s="6">
        <v>7165</v>
      </c>
      <c r="D46" s="6">
        <v>6120</v>
      </c>
      <c r="E46" s="6">
        <v>1045</v>
      </c>
      <c r="F46" s="7">
        <v>0.85</v>
      </c>
      <c r="G46" s="7">
        <v>0.15</v>
      </c>
    </row>
    <row r="47" spans="1:7" x14ac:dyDescent="0.35">
      <c r="A47" s="4" t="s">
        <v>187</v>
      </c>
      <c r="B47" s="11" t="s">
        <v>91</v>
      </c>
      <c r="C47" s="6">
        <v>8050</v>
      </c>
      <c r="D47" s="6">
        <v>6875</v>
      </c>
      <c r="E47" s="6">
        <v>1175</v>
      </c>
      <c r="F47" s="7">
        <v>0.85</v>
      </c>
      <c r="G47" s="7">
        <v>0.15</v>
      </c>
    </row>
    <row r="48" spans="1:7" x14ac:dyDescent="0.35">
      <c r="A48" s="4" t="s">
        <v>187</v>
      </c>
      <c r="B48" s="11" t="s">
        <v>92</v>
      </c>
      <c r="C48" s="6">
        <v>9320</v>
      </c>
      <c r="D48" s="6">
        <v>7970</v>
      </c>
      <c r="E48" s="6">
        <v>1355</v>
      </c>
      <c r="F48" s="7">
        <v>0.85</v>
      </c>
      <c r="G48" s="7">
        <v>0.15</v>
      </c>
    </row>
    <row r="49" spans="1:7" x14ac:dyDescent="0.35">
      <c r="A49" s="4" t="s">
        <v>187</v>
      </c>
      <c r="B49" s="11" t="s">
        <v>93</v>
      </c>
      <c r="C49" s="6">
        <v>10510</v>
      </c>
      <c r="D49" s="6">
        <v>9025</v>
      </c>
      <c r="E49" s="6">
        <v>1485</v>
      </c>
      <c r="F49" s="7">
        <v>0.86</v>
      </c>
      <c r="G49" s="7">
        <v>0.14000000000000001</v>
      </c>
    </row>
    <row r="50" spans="1:7" x14ac:dyDescent="0.35">
      <c r="A50" s="4" t="s">
        <v>187</v>
      </c>
      <c r="B50" s="11" t="s">
        <v>94</v>
      </c>
      <c r="C50" s="6">
        <v>12755</v>
      </c>
      <c r="D50" s="6">
        <v>10985</v>
      </c>
      <c r="E50" s="6">
        <v>1770</v>
      </c>
      <c r="F50" s="7">
        <v>0.86</v>
      </c>
      <c r="G50" s="7">
        <v>0.14000000000000001</v>
      </c>
    </row>
    <row r="51" spans="1:7" x14ac:dyDescent="0.35">
      <c r="A51" s="4" t="s">
        <v>187</v>
      </c>
      <c r="B51" s="11" t="s">
        <v>95</v>
      </c>
      <c r="C51" s="6">
        <v>14645</v>
      </c>
      <c r="D51" s="6">
        <v>12635</v>
      </c>
      <c r="E51" s="6">
        <v>2010</v>
      </c>
      <c r="F51" s="7">
        <v>0.86</v>
      </c>
      <c r="G51" s="7">
        <v>0.14000000000000001</v>
      </c>
    </row>
    <row r="52" spans="1:7" x14ac:dyDescent="0.35">
      <c r="A52" s="4" t="s">
        <v>187</v>
      </c>
      <c r="B52" s="11" t="s">
        <v>96</v>
      </c>
      <c r="C52" s="6">
        <v>16730</v>
      </c>
      <c r="D52" s="6">
        <v>14435</v>
      </c>
      <c r="E52" s="6">
        <v>2295</v>
      </c>
      <c r="F52" s="7">
        <v>0.86</v>
      </c>
      <c r="G52" s="7">
        <v>0.14000000000000001</v>
      </c>
    </row>
    <row r="53" spans="1:7" x14ac:dyDescent="0.35">
      <c r="A53" s="4" t="s">
        <v>188</v>
      </c>
      <c r="B53" s="11" t="s">
        <v>74</v>
      </c>
      <c r="C53" s="6">
        <v>0</v>
      </c>
      <c r="D53" s="6">
        <v>0</v>
      </c>
      <c r="E53" s="6">
        <v>0</v>
      </c>
      <c r="F53" s="7" t="s">
        <v>179</v>
      </c>
      <c r="G53" s="7" t="s">
        <v>179</v>
      </c>
    </row>
    <row r="54" spans="1:7" x14ac:dyDescent="0.35">
      <c r="A54" s="4" t="s">
        <v>188</v>
      </c>
      <c r="B54" s="11" t="s">
        <v>75</v>
      </c>
      <c r="C54" s="6" t="s">
        <v>100</v>
      </c>
      <c r="D54" s="6">
        <v>0</v>
      </c>
      <c r="E54" s="6" t="s">
        <v>100</v>
      </c>
      <c r="F54" s="7">
        <v>0</v>
      </c>
      <c r="G54" s="7">
        <v>1</v>
      </c>
    </row>
    <row r="55" spans="1:7" x14ac:dyDescent="0.35">
      <c r="A55" s="4" t="s">
        <v>188</v>
      </c>
      <c r="B55" s="11" t="s">
        <v>76</v>
      </c>
      <c r="C55" s="6" t="s">
        <v>100</v>
      </c>
      <c r="D55" s="6">
        <v>0</v>
      </c>
      <c r="E55" s="6" t="s">
        <v>100</v>
      </c>
      <c r="F55" s="7">
        <v>0</v>
      </c>
      <c r="G55" s="7">
        <v>1</v>
      </c>
    </row>
    <row r="56" spans="1:7" x14ac:dyDescent="0.35">
      <c r="A56" s="4" t="s">
        <v>188</v>
      </c>
      <c r="B56" s="11" t="s">
        <v>77</v>
      </c>
      <c r="C56" s="6" t="s">
        <v>100</v>
      </c>
      <c r="D56" s="6">
        <v>0</v>
      </c>
      <c r="E56" s="6" t="s">
        <v>100</v>
      </c>
      <c r="F56" s="7">
        <v>0</v>
      </c>
      <c r="G56" s="7">
        <v>1</v>
      </c>
    </row>
    <row r="57" spans="1:7" x14ac:dyDescent="0.35">
      <c r="A57" s="4" t="s">
        <v>188</v>
      </c>
      <c r="B57" s="11" t="s">
        <v>78</v>
      </c>
      <c r="C57" s="6" t="s">
        <v>100</v>
      </c>
      <c r="D57" s="6">
        <v>0</v>
      </c>
      <c r="E57" s="6" t="s">
        <v>100</v>
      </c>
      <c r="F57" s="7">
        <v>0</v>
      </c>
      <c r="G57" s="7">
        <v>1</v>
      </c>
    </row>
    <row r="58" spans="1:7" x14ac:dyDescent="0.35">
      <c r="A58" s="4" t="s">
        <v>188</v>
      </c>
      <c r="B58" s="11" t="s">
        <v>79</v>
      </c>
      <c r="C58" s="6" t="s">
        <v>100</v>
      </c>
      <c r="D58" s="6">
        <v>0</v>
      </c>
      <c r="E58" s="6" t="s">
        <v>100</v>
      </c>
      <c r="F58" s="7">
        <v>0</v>
      </c>
      <c r="G58" s="7">
        <v>1</v>
      </c>
    </row>
    <row r="59" spans="1:7" x14ac:dyDescent="0.35">
      <c r="A59" s="4" t="s">
        <v>188</v>
      </c>
      <c r="B59" s="11" t="s">
        <v>80</v>
      </c>
      <c r="C59" s="6" t="s">
        <v>100</v>
      </c>
      <c r="D59" s="6">
        <v>0</v>
      </c>
      <c r="E59" s="6" t="s">
        <v>100</v>
      </c>
      <c r="F59" s="7">
        <v>0</v>
      </c>
      <c r="G59" s="7">
        <v>1</v>
      </c>
    </row>
    <row r="60" spans="1:7" x14ac:dyDescent="0.35">
      <c r="A60" s="4" t="s">
        <v>188</v>
      </c>
      <c r="B60" s="11" t="s">
        <v>81</v>
      </c>
      <c r="C60" s="6">
        <v>525</v>
      </c>
      <c r="D60" s="6">
        <v>515</v>
      </c>
      <c r="E60" s="6">
        <v>10</v>
      </c>
      <c r="F60" s="7">
        <v>0.98</v>
      </c>
      <c r="G60" s="7">
        <v>0.02</v>
      </c>
    </row>
    <row r="61" spans="1:7" x14ac:dyDescent="0.35">
      <c r="A61" s="4" t="s">
        <v>188</v>
      </c>
      <c r="B61" s="11" t="s">
        <v>82</v>
      </c>
      <c r="C61" s="6">
        <v>1165</v>
      </c>
      <c r="D61" s="6">
        <v>1145</v>
      </c>
      <c r="E61" s="6">
        <v>20</v>
      </c>
      <c r="F61" s="7">
        <v>0.98</v>
      </c>
      <c r="G61" s="7">
        <v>0.02</v>
      </c>
    </row>
    <row r="62" spans="1:7" x14ac:dyDescent="0.35">
      <c r="A62" s="4" t="s">
        <v>188</v>
      </c>
      <c r="B62" s="11" t="s">
        <v>83</v>
      </c>
      <c r="C62" s="6">
        <v>3860</v>
      </c>
      <c r="D62" s="6">
        <v>3810</v>
      </c>
      <c r="E62" s="6">
        <v>50</v>
      </c>
      <c r="F62" s="7">
        <v>0.99</v>
      </c>
      <c r="G62" s="7">
        <v>0.01</v>
      </c>
    </row>
    <row r="63" spans="1:7" x14ac:dyDescent="0.35">
      <c r="A63" s="4" t="s">
        <v>188</v>
      </c>
      <c r="B63" s="11" t="s">
        <v>84</v>
      </c>
      <c r="C63" s="6">
        <v>4650</v>
      </c>
      <c r="D63" s="6">
        <v>4585</v>
      </c>
      <c r="E63" s="6">
        <v>65</v>
      </c>
      <c r="F63" s="7">
        <v>0.99</v>
      </c>
      <c r="G63" s="7">
        <v>0.01</v>
      </c>
    </row>
    <row r="64" spans="1:7" x14ac:dyDescent="0.35">
      <c r="A64" s="4" t="s">
        <v>188</v>
      </c>
      <c r="B64" s="11" t="s">
        <v>85</v>
      </c>
      <c r="C64" s="6">
        <v>8685</v>
      </c>
      <c r="D64" s="6">
        <v>8405</v>
      </c>
      <c r="E64" s="6">
        <v>275</v>
      </c>
      <c r="F64" s="7">
        <v>0.97</v>
      </c>
      <c r="G64" s="7">
        <v>0.03</v>
      </c>
    </row>
    <row r="65" spans="1:7" x14ac:dyDescent="0.35">
      <c r="A65" s="4" t="s">
        <v>188</v>
      </c>
      <c r="B65" s="11" t="s">
        <v>86</v>
      </c>
      <c r="C65" s="6">
        <v>22540</v>
      </c>
      <c r="D65" s="6">
        <v>17835</v>
      </c>
      <c r="E65" s="6">
        <v>4710</v>
      </c>
      <c r="F65" s="7">
        <v>0.79</v>
      </c>
      <c r="G65" s="7">
        <v>0.21</v>
      </c>
    </row>
    <row r="66" spans="1:7" x14ac:dyDescent="0.35">
      <c r="A66" s="4" t="s">
        <v>188</v>
      </c>
      <c r="B66" s="11" t="s">
        <v>87</v>
      </c>
      <c r="C66" s="6">
        <v>45765</v>
      </c>
      <c r="D66" s="6">
        <v>34155</v>
      </c>
      <c r="E66" s="6">
        <v>11610</v>
      </c>
      <c r="F66" s="7">
        <v>0.75</v>
      </c>
      <c r="G66" s="7">
        <v>0.25</v>
      </c>
    </row>
    <row r="67" spans="1:7" x14ac:dyDescent="0.35">
      <c r="A67" s="4" t="s">
        <v>188</v>
      </c>
      <c r="B67" s="11" t="s">
        <v>88</v>
      </c>
      <c r="C67" s="6">
        <v>64325</v>
      </c>
      <c r="D67" s="6">
        <v>47160</v>
      </c>
      <c r="E67" s="6">
        <v>17165</v>
      </c>
      <c r="F67" s="7">
        <v>0.73</v>
      </c>
      <c r="G67" s="7">
        <v>0.27</v>
      </c>
    </row>
    <row r="68" spans="1:7" x14ac:dyDescent="0.35">
      <c r="A68" s="4" t="s">
        <v>188</v>
      </c>
      <c r="B68" s="11" t="s">
        <v>89</v>
      </c>
      <c r="C68" s="6">
        <v>82875</v>
      </c>
      <c r="D68" s="6">
        <v>59920</v>
      </c>
      <c r="E68" s="6">
        <v>22955</v>
      </c>
      <c r="F68" s="7">
        <v>0.72</v>
      </c>
      <c r="G68" s="7">
        <v>0.28000000000000003</v>
      </c>
    </row>
    <row r="69" spans="1:7" x14ac:dyDescent="0.35">
      <c r="A69" s="4" t="s">
        <v>188</v>
      </c>
      <c r="B69" s="11" t="s">
        <v>90</v>
      </c>
      <c r="C69" s="6">
        <v>105300</v>
      </c>
      <c r="D69" s="6">
        <v>75935</v>
      </c>
      <c r="E69" s="6">
        <v>29360</v>
      </c>
      <c r="F69" s="7">
        <v>0.72</v>
      </c>
      <c r="G69" s="7">
        <v>0.28000000000000003</v>
      </c>
    </row>
    <row r="70" spans="1:7" x14ac:dyDescent="0.35">
      <c r="A70" s="4" t="s">
        <v>188</v>
      </c>
      <c r="B70" s="11" t="s">
        <v>91</v>
      </c>
      <c r="C70" s="6">
        <v>115995</v>
      </c>
      <c r="D70" s="6">
        <v>83685</v>
      </c>
      <c r="E70" s="6">
        <v>32310</v>
      </c>
      <c r="F70" s="7">
        <v>0.72</v>
      </c>
      <c r="G70" s="7">
        <v>0.28000000000000003</v>
      </c>
    </row>
    <row r="71" spans="1:7" x14ac:dyDescent="0.35">
      <c r="A71" s="4" t="s">
        <v>188</v>
      </c>
      <c r="B71" s="11" t="s">
        <v>92</v>
      </c>
      <c r="C71" s="6">
        <v>116195</v>
      </c>
      <c r="D71" s="6">
        <v>83900</v>
      </c>
      <c r="E71" s="6">
        <v>32295</v>
      </c>
      <c r="F71" s="7">
        <v>0.72</v>
      </c>
      <c r="G71" s="7">
        <v>0.28000000000000003</v>
      </c>
    </row>
    <row r="72" spans="1:7" x14ac:dyDescent="0.35">
      <c r="A72" s="4" t="s">
        <v>188</v>
      </c>
      <c r="B72" s="11" t="s">
        <v>93</v>
      </c>
      <c r="C72" s="6">
        <v>115860</v>
      </c>
      <c r="D72" s="6">
        <v>83610</v>
      </c>
      <c r="E72" s="6">
        <v>32250</v>
      </c>
      <c r="F72" s="7">
        <v>0.72</v>
      </c>
      <c r="G72" s="7">
        <v>0.28000000000000003</v>
      </c>
    </row>
    <row r="73" spans="1:7" x14ac:dyDescent="0.35">
      <c r="A73" s="4" t="s">
        <v>188</v>
      </c>
      <c r="B73" s="11" t="s">
        <v>94</v>
      </c>
      <c r="C73" s="6">
        <v>115335</v>
      </c>
      <c r="D73" s="6">
        <v>83200</v>
      </c>
      <c r="E73" s="6">
        <v>32135</v>
      </c>
      <c r="F73" s="7">
        <v>0.72</v>
      </c>
      <c r="G73" s="7">
        <v>0.28000000000000003</v>
      </c>
    </row>
    <row r="74" spans="1:7" x14ac:dyDescent="0.35">
      <c r="A74" s="4" t="s">
        <v>188</v>
      </c>
      <c r="B74" s="11" t="s">
        <v>95</v>
      </c>
      <c r="C74" s="6">
        <v>114580</v>
      </c>
      <c r="D74" s="6">
        <v>82645</v>
      </c>
      <c r="E74" s="6">
        <v>31930</v>
      </c>
      <c r="F74" s="7">
        <v>0.72</v>
      </c>
      <c r="G74" s="7">
        <v>0.28000000000000003</v>
      </c>
    </row>
    <row r="75" spans="1:7" x14ac:dyDescent="0.35">
      <c r="A75" s="4" t="s">
        <v>188</v>
      </c>
      <c r="B75" s="11" t="s">
        <v>96</v>
      </c>
      <c r="C75" s="6">
        <v>113755</v>
      </c>
      <c r="D75" s="6">
        <v>82060</v>
      </c>
      <c r="E75" s="6">
        <v>31695</v>
      </c>
      <c r="F75" s="7">
        <v>0.72</v>
      </c>
      <c r="G75" s="7">
        <v>0.28000000000000003</v>
      </c>
    </row>
    <row r="76" spans="1:7" x14ac:dyDescent="0.35">
      <c r="A76" s="4" t="s">
        <v>21</v>
      </c>
      <c r="B76" t="s">
        <v>22</v>
      </c>
    </row>
    <row r="77" spans="1:7" x14ac:dyDescent="0.35">
      <c r="A77" s="4" t="s">
        <v>45</v>
      </c>
      <c r="B77" t="s">
        <v>46</v>
      </c>
    </row>
    <row r="78" spans="1:7" x14ac:dyDescent="0.35">
      <c r="A78" s="4" t="s">
        <v>47</v>
      </c>
      <c r="B78" t="s">
        <v>48</v>
      </c>
    </row>
    <row r="79" spans="1:7" x14ac:dyDescent="0.35">
      <c r="A79" s="4" t="s">
        <v>49</v>
      </c>
      <c r="B79" t="s">
        <v>50</v>
      </c>
    </row>
    <row r="80" spans="1:7" x14ac:dyDescent="0.35">
      <c r="A80" s="4" t="s">
        <v>51</v>
      </c>
      <c r="B80" t="s">
        <v>52</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5"/>
  <sheetViews>
    <sheetView showGridLines="0" workbookViewId="0"/>
  </sheetViews>
  <sheetFormatPr defaultColWidth="11.53515625" defaultRowHeight="15.5" x14ac:dyDescent="0.35"/>
  <cols>
    <col min="1" max="1" width="20.69140625" customWidth="1"/>
    <col min="2" max="3" width="12.69140625" customWidth="1"/>
  </cols>
  <sheetData>
    <row r="1" spans="1:3" ht="19.5" x14ac:dyDescent="0.45">
      <c r="A1" s="1" t="s">
        <v>236</v>
      </c>
    </row>
    <row r="2" spans="1:3" x14ac:dyDescent="0.35">
      <c r="A2" t="s">
        <v>59</v>
      </c>
    </row>
    <row r="3" spans="1:3" x14ac:dyDescent="0.35">
      <c r="A3" t="s">
        <v>60</v>
      </c>
    </row>
    <row r="4" spans="1:3" x14ac:dyDescent="0.35">
      <c r="A4" t="s">
        <v>122</v>
      </c>
    </row>
    <row r="5" spans="1:3" x14ac:dyDescent="0.35">
      <c r="A5" t="s">
        <v>62</v>
      </c>
    </row>
    <row r="6" spans="1:3" ht="31" x14ac:dyDescent="0.35">
      <c r="A6" s="3" t="s">
        <v>189</v>
      </c>
      <c r="B6" s="5" t="s">
        <v>204</v>
      </c>
      <c r="C6" s="5" t="s">
        <v>209</v>
      </c>
    </row>
    <row r="7" spans="1:3" x14ac:dyDescent="0.35">
      <c r="A7" s="8" t="s">
        <v>73</v>
      </c>
      <c r="B7" s="9">
        <v>130485</v>
      </c>
      <c r="C7" s="10">
        <v>1</v>
      </c>
    </row>
    <row r="8" spans="1:3" x14ac:dyDescent="0.35">
      <c r="A8" s="4" t="s">
        <v>124</v>
      </c>
      <c r="B8" s="6">
        <v>2845</v>
      </c>
      <c r="C8" s="7">
        <v>0.02</v>
      </c>
    </row>
    <row r="9" spans="1:3" x14ac:dyDescent="0.35">
      <c r="A9" s="4" t="s">
        <v>125</v>
      </c>
      <c r="B9" s="6">
        <v>3685</v>
      </c>
      <c r="C9" s="7">
        <v>0.03</v>
      </c>
    </row>
    <row r="10" spans="1:3" x14ac:dyDescent="0.35">
      <c r="A10" s="4" t="s">
        <v>126</v>
      </c>
      <c r="B10" s="6">
        <v>2650</v>
      </c>
      <c r="C10" s="7">
        <v>0.02</v>
      </c>
    </row>
    <row r="11" spans="1:3" x14ac:dyDescent="0.35">
      <c r="A11" s="4" t="s">
        <v>127</v>
      </c>
      <c r="B11" s="6">
        <v>1700</v>
      </c>
      <c r="C11" s="7">
        <v>0.01</v>
      </c>
    </row>
    <row r="12" spans="1:3" x14ac:dyDescent="0.35">
      <c r="A12" s="4" t="s">
        <v>128</v>
      </c>
      <c r="B12" s="6">
        <v>1570</v>
      </c>
      <c r="C12" s="7">
        <v>0.01</v>
      </c>
    </row>
    <row r="13" spans="1:3" x14ac:dyDescent="0.35">
      <c r="A13" s="4" t="s">
        <v>129</v>
      </c>
      <c r="B13" s="6">
        <v>4380</v>
      </c>
      <c r="C13" s="7">
        <v>0.03</v>
      </c>
    </row>
    <row r="14" spans="1:3" x14ac:dyDescent="0.35">
      <c r="A14" s="4" t="s">
        <v>130</v>
      </c>
      <c r="B14" s="6">
        <v>4245</v>
      </c>
      <c r="C14" s="7">
        <v>0.03</v>
      </c>
    </row>
    <row r="15" spans="1:3" x14ac:dyDescent="0.35">
      <c r="A15" s="4" t="s">
        <v>131</v>
      </c>
      <c r="B15" s="6">
        <v>4135</v>
      </c>
      <c r="C15" s="7">
        <v>0.03</v>
      </c>
    </row>
    <row r="16" spans="1:3" x14ac:dyDescent="0.35">
      <c r="A16" s="4" t="s">
        <v>132</v>
      </c>
      <c r="B16" s="6">
        <v>1895</v>
      </c>
      <c r="C16" s="7">
        <v>0.01</v>
      </c>
    </row>
    <row r="17" spans="1:3" x14ac:dyDescent="0.35">
      <c r="A17" s="4" t="s">
        <v>133</v>
      </c>
      <c r="B17" s="6">
        <v>2060</v>
      </c>
      <c r="C17" s="7">
        <v>0.02</v>
      </c>
    </row>
    <row r="18" spans="1:3" x14ac:dyDescent="0.35">
      <c r="A18" s="4" t="s">
        <v>134</v>
      </c>
      <c r="B18" s="6">
        <v>1745</v>
      </c>
      <c r="C18" s="7">
        <v>0.01</v>
      </c>
    </row>
    <row r="19" spans="1:3" x14ac:dyDescent="0.35">
      <c r="A19" s="4" t="s">
        <v>135</v>
      </c>
      <c r="B19" s="6">
        <v>6640</v>
      </c>
      <c r="C19" s="7">
        <v>0.05</v>
      </c>
    </row>
    <row r="20" spans="1:3" x14ac:dyDescent="0.35">
      <c r="A20" s="4" t="s">
        <v>136</v>
      </c>
      <c r="B20" s="6">
        <v>4030</v>
      </c>
      <c r="C20" s="7">
        <v>0.03</v>
      </c>
    </row>
    <row r="21" spans="1:3" x14ac:dyDescent="0.35">
      <c r="A21" s="4" t="s">
        <v>137</v>
      </c>
      <c r="B21" s="6">
        <v>9535</v>
      </c>
      <c r="C21" s="7">
        <v>7.0000000000000007E-2</v>
      </c>
    </row>
    <row r="22" spans="1:3" x14ac:dyDescent="0.35">
      <c r="A22" s="4" t="s">
        <v>138</v>
      </c>
      <c r="B22" s="6">
        <v>19920</v>
      </c>
      <c r="C22" s="7">
        <v>0.15</v>
      </c>
    </row>
    <row r="23" spans="1:3" x14ac:dyDescent="0.35">
      <c r="A23" s="4" t="s">
        <v>139</v>
      </c>
      <c r="B23" s="6">
        <v>4360</v>
      </c>
      <c r="C23" s="7">
        <v>0.03</v>
      </c>
    </row>
    <row r="24" spans="1:3" x14ac:dyDescent="0.35">
      <c r="A24" s="4" t="s">
        <v>140</v>
      </c>
      <c r="B24" s="6">
        <v>2475</v>
      </c>
      <c r="C24" s="7">
        <v>0.02</v>
      </c>
    </row>
    <row r="25" spans="1:3" x14ac:dyDescent="0.35">
      <c r="A25" s="4" t="s">
        <v>141</v>
      </c>
      <c r="B25" s="6">
        <v>2260</v>
      </c>
      <c r="C25" s="7">
        <v>0.02</v>
      </c>
    </row>
    <row r="26" spans="1:3" x14ac:dyDescent="0.35">
      <c r="A26" s="4" t="s">
        <v>142</v>
      </c>
      <c r="B26" s="6">
        <v>1670</v>
      </c>
      <c r="C26" s="7">
        <v>0.01</v>
      </c>
    </row>
    <row r="27" spans="1:3" x14ac:dyDescent="0.35">
      <c r="A27" s="4" t="s">
        <v>143</v>
      </c>
      <c r="B27" s="6">
        <v>435</v>
      </c>
      <c r="C27" s="7">
        <v>0</v>
      </c>
    </row>
    <row r="28" spans="1:3" x14ac:dyDescent="0.35">
      <c r="A28" s="4" t="s">
        <v>144</v>
      </c>
      <c r="B28" s="6">
        <v>4805</v>
      </c>
      <c r="C28" s="7">
        <v>0.04</v>
      </c>
    </row>
    <row r="29" spans="1:3" x14ac:dyDescent="0.35">
      <c r="A29" s="4" t="s">
        <v>145</v>
      </c>
      <c r="B29" s="6">
        <v>11415</v>
      </c>
      <c r="C29" s="7">
        <v>0.09</v>
      </c>
    </row>
    <row r="30" spans="1:3" x14ac:dyDescent="0.35">
      <c r="A30" s="4" t="s">
        <v>146</v>
      </c>
      <c r="B30" s="6">
        <v>335</v>
      </c>
      <c r="C30" s="7">
        <v>0</v>
      </c>
    </row>
    <row r="31" spans="1:3" x14ac:dyDescent="0.35">
      <c r="A31" s="4" t="s">
        <v>147</v>
      </c>
      <c r="B31" s="6">
        <v>2935</v>
      </c>
      <c r="C31" s="7">
        <v>0.02</v>
      </c>
    </row>
    <row r="32" spans="1:3" x14ac:dyDescent="0.35">
      <c r="A32" s="4" t="s">
        <v>148</v>
      </c>
      <c r="B32" s="6">
        <v>4225</v>
      </c>
      <c r="C32" s="7">
        <v>0.03</v>
      </c>
    </row>
    <row r="33" spans="1:3" x14ac:dyDescent="0.35">
      <c r="A33" s="4" t="s">
        <v>149</v>
      </c>
      <c r="B33" s="6">
        <v>2125</v>
      </c>
      <c r="C33" s="7">
        <v>0.02</v>
      </c>
    </row>
    <row r="34" spans="1:3" x14ac:dyDescent="0.35">
      <c r="A34" s="4" t="s">
        <v>150</v>
      </c>
      <c r="B34" s="6">
        <v>300</v>
      </c>
      <c r="C34" s="7">
        <v>0</v>
      </c>
    </row>
    <row r="35" spans="1:3" x14ac:dyDescent="0.35">
      <c r="A35" s="4" t="s">
        <v>151</v>
      </c>
      <c r="B35" s="6">
        <v>2990</v>
      </c>
      <c r="C35" s="7">
        <v>0.02</v>
      </c>
    </row>
    <row r="36" spans="1:3" x14ac:dyDescent="0.35">
      <c r="A36" s="4" t="s">
        <v>152</v>
      </c>
      <c r="B36" s="6">
        <v>9240</v>
      </c>
      <c r="C36" s="7">
        <v>7.0000000000000007E-2</v>
      </c>
    </row>
    <row r="37" spans="1:3" x14ac:dyDescent="0.35">
      <c r="A37" s="4" t="s">
        <v>153</v>
      </c>
      <c r="B37" s="6">
        <v>1770</v>
      </c>
      <c r="C37" s="7">
        <v>0.01</v>
      </c>
    </row>
    <row r="38" spans="1:3" x14ac:dyDescent="0.35">
      <c r="A38" s="4" t="s">
        <v>154</v>
      </c>
      <c r="B38" s="6">
        <v>2825</v>
      </c>
      <c r="C38" s="7">
        <v>0.02</v>
      </c>
    </row>
    <row r="39" spans="1:3" x14ac:dyDescent="0.35">
      <c r="A39" s="4" t="s">
        <v>155</v>
      </c>
      <c r="B39" s="6">
        <v>5015</v>
      </c>
      <c r="C39" s="7">
        <v>0.04</v>
      </c>
    </row>
    <row r="40" spans="1:3" x14ac:dyDescent="0.35">
      <c r="A40" s="4" t="s">
        <v>156</v>
      </c>
      <c r="B40" s="6">
        <v>270</v>
      </c>
      <c r="C40" s="7">
        <v>0</v>
      </c>
    </row>
    <row r="41" spans="1:3" x14ac:dyDescent="0.35">
      <c r="A41" s="4" t="s">
        <v>21</v>
      </c>
      <c r="B41" t="s">
        <v>22</v>
      </c>
    </row>
    <row r="42" spans="1:3" x14ac:dyDescent="0.35">
      <c r="A42" s="4" t="s">
        <v>33</v>
      </c>
      <c r="B42" t="s">
        <v>34</v>
      </c>
    </row>
    <row r="43" spans="1:3" x14ac:dyDescent="0.35">
      <c r="A43" s="4" t="s">
        <v>45</v>
      </c>
      <c r="B43" t="s">
        <v>46</v>
      </c>
    </row>
    <row r="44" spans="1:3" x14ac:dyDescent="0.35">
      <c r="A44" s="4" t="s">
        <v>47</v>
      </c>
      <c r="B44" t="s">
        <v>48</v>
      </c>
    </row>
    <row r="45" spans="1:3" x14ac:dyDescent="0.35">
      <c r="A45" s="4" t="s">
        <v>51</v>
      </c>
      <c r="B45" t="s">
        <v>52</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showGridLines="0" workbookViewId="0"/>
  </sheetViews>
  <sheetFormatPr defaultColWidth="11.53515625" defaultRowHeight="15.5" x14ac:dyDescent="0.35"/>
  <cols>
    <col min="1" max="1" width="22.69140625" customWidth="1"/>
    <col min="2" max="3" width="12.69140625" customWidth="1"/>
  </cols>
  <sheetData>
    <row r="1" spans="1:3" ht="19.5" x14ac:dyDescent="0.45">
      <c r="A1" s="1" t="s">
        <v>237</v>
      </c>
    </row>
    <row r="2" spans="1:3" x14ac:dyDescent="0.35">
      <c r="A2" t="s">
        <v>59</v>
      </c>
    </row>
    <row r="3" spans="1:3" x14ac:dyDescent="0.35">
      <c r="A3" t="s">
        <v>60</v>
      </c>
    </row>
    <row r="4" spans="1:3" x14ac:dyDescent="0.35">
      <c r="A4" t="s">
        <v>210</v>
      </c>
    </row>
    <row r="5" spans="1:3" x14ac:dyDescent="0.35">
      <c r="A5" t="s">
        <v>62</v>
      </c>
    </row>
    <row r="6" spans="1:3" ht="31" x14ac:dyDescent="0.35">
      <c r="A6" s="3" t="s">
        <v>211</v>
      </c>
      <c r="B6" s="5" t="s">
        <v>204</v>
      </c>
      <c r="C6" s="5" t="s">
        <v>209</v>
      </c>
    </row>
    <row r="7" spans="1:3" x14ac:dyDescent="0.35">
      <c r="A7" s="8" t="s">
        <v>73</v>
      </c>
      <c r="B7" s="9">
        <v>130485</v>
      </c>
      <c r="C7" s="10">
        <v>1</v>
      </c>
    </row>
    <row r="8" spans="1:3" x14ac:dyDescent="0.35">
      <c r="A8" s="4" t="s">
        <v>111</v>
      </c>
      <c r="B8" s="6">
        <v>995</v>
      </c>
      <c r="C8" s="7">
        <v>0.01</v>
      </c>
    </row>
    <row r="9" spans="1:3" x14ac:dyDescent="0.35">
      <c r="A9" s="4" t="s">
        <v>112</v>
      </c>
      <c r="B9" s="6">
        <v>5495</v>
      </c>
      <c r="C9" s="7">
        <v>0.04</v>
      </c>
    </row>
    <row r="10" spans="1:3" x14ac:dyDescent="0.35">
      <c r="A10" s="4" t="s">
        <v>113</v>
      </c>
      <c r="B10" s="6">
        <v>6030</v>
      </c>
      <c r="C10" s="7">
        <v>0.05</v>
      </c>
    </row>
    <row r="11" spans="1:3" x14ac:dyDescent="0.35">
      <c r="A11" s="4" t="s">
        <v>114</v>
      </c>
      <c r="B11" s="6">
        <v>10090</v>
      </c>
      <c r="C11" s="7">
        <v>0.08</v>
      </c>
    </row>
    <row r="12" spans="1:3" x14ac:dyDescent="0.35">
      <c r="A12" s="4" t="s">
        <v>115</v>
      </c>
      <c r="B12" s="6">
        <v>12440</v>
      </c>
      <c r="C12" s="7">
        <v>0.1</v>
      </c>
    </row>
    <row r="13" spans="1:3" x14ac:dyDescent="0.35">
      <c r="A13" s="4" t="s">
        <v>116</v>
      </c>
      <c r="B13" s="6">
        <v>11855</v>
      </c>
      <c r="C13" s="7">
        <v>0.09</v>
      </c>
    </row>
    <row r="14" spans="1:3" x14ac:dyDescent="0.35">
      <c r="A14" s="4" t="s">
        <v>117</v>
      </c>
      <c r="B14" s="6">
        <v>9970</v>
      </c>
      <c r="C14" s="7">
        <v>0.08</v>
      </c>
    </row>
    <row r="15" spans="1:3" x14ac:dyDescent="0.35">
      <c r="A15" s="4" t="s">
        <v>118</v>
      </c>
      <c r="B15" s="6">
        <v>10885</v>
      </c>
      <c r="C15" s="7">
        <v>0.08</v>
      </c>
    </row>
    <row r="16" spans="1:3" x14ac:dyDescent="0.35">
      <c r="A16" s="4" t="s">
        <v>119</v>
      </c>
      <c r="B16" s="6">
        <v>12990</v>
      </c>
      <c r="C16" s="7">
        <v>0.1</v>
      </c>
    </row>
    <row r="17" spans="1:3" x14ac:dyDescent="0.35">
      <c r="A17" s="4" t="s">
        <v>120</v>
      </c>
      <c r="B17" s="6">
        <v>15495</v>
      </c>
      <c r="C17" s="7">
        <v>0.12</v>
      </c>
    </row>
    <row r="18" spans="1:3" x14ac:dyDescent="0.35">
      <c r="A18" s="4" t="s">
        <v>121</v>
      </c>
      <c r="B18" s="6">
        <v>34235</v>
      </c>
      <c r="C18" s="7">
        <v>0.26</v>
      </c>
    </row>
    <row r="19" spans="1:3" x14ac:dyDescent="0.35">
      <c r="A19" s="4" t="s">
        <v>212</v>
      </c>
      <c r="B19" s="6" t="s">
        <v>100</v>
      </c>
      <c r="C19" s="7">
        <v>0</v>
      </c>
    </row>
    <row r="20" spans="1:3" x14ac:dyDescent="0.35">
      <c r="A20" s="4" t="s">
        <v>21</v>
      </c>
      <c r="B20" t="s">
        <v>22</v>
      </c>
    </row>
    <row r="21" spans="1:3" x14ac:dyDescent="0.35">
      <c r="A21" s="4" t="s">
        <v>45</v>
      </c>
      <c r="B21" t="s">
        <v>46</v>
      </c>
    </row>
    <row r="22" spans="1:3" x14ac:dyDescent="0.35">
      <c r="A22" s="4" t="s">
        <v>47</v>
      </c>
      <c r="B22" t="s">
        <v>48</v>
      </c>
    </row>
    <row r="23" spans="1:3" x14ac:dyDescent="0.35">
      <c r="A23" s="4" t="s">
        <v>51</v>
      </c>
      <c r="B23" t="s">
        <v>52</v>
      </c>
    </row>
    <row r="24" spans="1:3" x14ac:dyDescent="0.35">
      <c r="A24" s="4"/>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2CC0-2000-404C-A0BD-4066F65A1344}">
  <dimension ref="A1:L37"/>
  <sheetViews>
    <sheetView showGridLines="0" workbookViewId="0"/>
  </sheetViews>
  <sheetFormatPr defaultColWidth="14.765625" defaultRowHeight="15.5" x14ac:dyDescent="0.35"/>
  <sheetData>
    <row r="1" spans="1:12" ht="19.5" x14ac:dyDescent="0.45">
      <c r="A1" s="1" t="s">
        <v>214</v>
      </c>
    </row>
    <row r="2" spans="1:12" x14ac:dyDescent="0.35">
      <c r="A2" t="s">
        <v>59</v>
      </c>
    </row>
    <row r="3" spans="1:12" x14ac:dyDescent="0.35">
      <c r="A3" t="s">
        <v>60</v>
      </c>
    </row>
    <row r="4" spans="1:12" x14ac:dyDescent="0.35">
      <c r="A4" t="s">
        <v>215</v>
      </c>
    </row>
    <row r="5" spans="1:12" x14ac:dyDescent="0.35">
      <c r="A5" t="s">
        <v>62</v>
      </c>
    </row>
    <row r="6" spans="1:12" ht="108.5" x14ac:dyDescent="0.35">
      <c r="A6" s="3" t="s">
        <v>63</v>
      </c>
      <c r="B6" s="5" t="s">
        <v>216</v>
      </c>
      <c r="C6" s="5" t="s">
        <v>217</v>
      </c>
      <c r="D6" s="5" t="s">
        <v>218</v>
      </c>
      <c r="E6" s="5" t="s">
        <v>219</v>
      </c>
      <c r="F6" s="5" t="s">
        <v>220</v>
      </c>
      <c r="G6" s="5" t="s">
        <v>221</v>
      </c>
      <c r="H6" s="5" t="s">
        <v>222</v>
      </c>
      <c r="I6" s="5" t="s">
        <v>223</v>
      </c>
      <c r="J6" s="5" t="s">
        <v>224</v>
      </c>
      <c r="K6" s="5" t="s">
        <v>225</v>
      </c>
      <c r="L6" s="5" t="s">
        <v>226</v>
      </c>
    </row>
    <row r="7" spans="1:12" x14ac:dyDescent="0.35">
      <c r="A7" s="8" t="s">
        <v>73</v>
      </c>
      <c r="B7" s="17">
        <v>700</v>
      </c>
      <c r="C7" s="17">
        <v>605</v>
      </c>
      <c r="D7" s="17">
        <v>190</v>
      </c>
      <c r="E7" s="17">
        <v>380</v>
      </c>
      <c r="F7" s="9">
        <v>35</v>
      </c>
      <c r="G7" s="15">
        <v>0.31</v>
      </c>
      <c r="H7" s="15">
        <v>0.63</v>
      </c>
      <c r="I7" s="15">
        <v>0.06</v>
      </c>
      <c r="J7" s="9">
        <v>18</v>
      </c>
      <c r="K7" s="17">
        <v>530</v>
      </c>
      <c r="L7" s="21">
        <v>0.93</v>
      </c>
    </row>
    <row r="8" spans="1:12" x14ac:dyDescent="0.35">
      <c r="A8" s="4" t="s">
        <v>76</v>
      </c>
      <c r="B8" s="18" t="s">
        <v>100</v>
      </c>
      <c r="C8" s="18">
        <v>0</v>
      </c>
      <c r="D8" s="18">
        <v>0</v>
      </c>
      <c r="E8" s="18">
        <v>0</v>
      </c>
      <c r="F8" s="20">
        <v>0</v>
      </c>
      <c r="G8" s="16" t="s">
        <v>179</v>
      </c>
      <c r="H8" s="16" t="s">
        <v>179</v>
      </c>
      <c r="I8" s="16" t="s">
        <v>179</v>
      </c>
      <c r="J8" s="16" t="s">
        <v>179</v>
      </c>
      <c r="K8" s="18">
        <v>0</v>
      </c>
      <c r="L8" s="22" t="s">
        <v>179</v>
      </c>
    </row>
    <row r="9" spans="1:12" x14ac:dyDescent="0.35">
      <c r="A9" s="4" t="s">
        <v>77</v>
      </c>
      <c r="B9" s="18">
        <v>0</v>
      </c>
      <c r="C9" s="18" t="s">
        <v>100</v>
      </c>
      <c r="D9" s="18">
        <v>0</v>
      </c>
      <c r="E9" s="18" t="s">
        <v>100</v>
      </c>
      <c r="F9" s="20">
        <v>0</v>
      </c>
      <c r="G9" s="24">
        <v>0</v>
      </c>
      <c r="H9" s="24">
        <v>1</v>
      </c>
      <c r="I9" s="24">
        <v>0</v>
      </c>
      <c r="J9" s="6">
        <v>35</v>
      </c>
      <c r="K9" s="18" t="s">
        <v>100</v>
      </c>
      <c r="L9" s="22">
        <v>1</v>
      </c>
    </row>
    <row r="10" spans="1:12" x14ac:dyDescent="0.35">
      <c r="A10" s="4" t="s">
        <v>78</v>
      </c>
      <c r="B10" s="18" t="s">
        <v>100</v>
      </c>
      <c r="C10" s="18">
        <v>0</v>
      </c>
      <c r="D10" s="18">
        <v>0</v>
      </c>
      <c r="E10" s="18">
        <v>0</v>
      </c>
      <c r="F10" s="20">
        <v>0</v>
      </c>
      <c r="G10" s="16" t="s">
        <v>179</v>
      </c>
      <c r="H10" s="16" t="s">
        <v>179</v>
      </c>
      <c r="I10" s="16" t="s">
        <v>179</v>
      </c>
      <c r="J10" s="16" t="s">
        <v>179</v>
      </c>
      <c r="K10" s="18">
        <v>0</v>
      </c>
      <c r="L10" s="22" t="s">
        <v>179</v>
      </c>
    </row>
    <row r="11" spans="1:12" x14ac:dyDescent="0.35">
      <c r="A11" s="4" t="s">
        <v>79</v>
      </c>
      <c r="B11" s="18">
        <v>5</v>
      </c>
      <c r="C11" s="18">
        <v>0</v>
      </c>
      <c r="D11" s="18">
        <v>0</v>
      </c>
      <c r="E11" s="18">
        <v>0</v>
      </c>
      <c r="F11" s="20">
        <v>0</v>
      </c>
      <c r="G11" s="16" t="s">
        <v>179</v>
      </c>
      <c r="H11" s="16" t="s">
        <v>179</v>
      </c>
      <c r="I11" s="16" t="s">
        <v>179</v>
      </c>
      <c r="J11" s="16" t="s">
        <v>179</v>
      </c>
      <c r="K11" s="18">
        <v>0</v>
      </c>
      <c r="L11" s="22" t="s">
        <v>179</v>
      </c>
    </row>
    <row r="12" spans="1:12" x14ac:dyDescent="0.35">
      <c r="A12" s="4" t="s">
        <v>80</v>
      </c>
      <c r="B12" s="18">
        <v>5</v>
      </c>
      <c r="C12" s="18" t="s">
        <v>100</v>
      </c>
      <c r="D12" s="18">
        <v>0</v>
      </c>
      <c r="E12" s="18" t="s">
        <v>100</v>
      </c>
      <c r="F12" s="20">
        <v>0</v>
      </c>
      <c r="G12" s="24">
        <v>0</v>
      </c>
      <c r="H12" s="24">
        <v>1</v>
      </c>
      <c r="I12" s="24">
        <v>0</v>
      </c>
      <c r="J12" s="6">
        <v>33</v>
      </c>
      <c r="K12" s="18" t="s">
        <v>100</v>
      </c>
      <c r="L12" s="22">
        <v>1</v>
      </c>
    </row>
    <row r="13" spans="1:12" x14ac:dyDescent="0.35">
      <c r="A13" s="4" t="s">
        <v>81</v>
      </c>
      <c r="B13" s="18">
        <v>5</v>
      </c>
      <c r="C13" s="18">
        <v>5</v>
      </c>
      <c r="D13" s="18" t="s">
        <v>100</v>
      </c>
      <c r="E13" s="18">
        <v>5</v>
      </c>
      <c r="F13" s="20" t="s">
        <v>100</v>
      </c>
      <c r="G13" s="18" t="s">
        <v>100</v>
      </c>
      <c r="H13" s="16">
        <v>0.56999999999999995</v>
      </c>
      <c r="I13" s="18" t="s">
        <v>100</v>
      </c>
      <c r="J13" s="6">
        <v>52</v>
      </c>
      <c r="K13" s="18">
        <v>5</v>
      </c>
      <c r="L13" s="22">
        <v>0.67</v>
      </c>
    </row>
    <row r="14" spans="1:12" x14ac:dyDescent="0.35">
      <c r="A14" s="4" t="s">
        <v>82</v>
      </c>
      <c r="B14" s="18">
        <v>10</v>
      </c>
      <c r="C14" s="18">
        <v>5</v>
      </c>
      <c r="D14" s="18">
        <v>5</v>
      </c>
      <c r="E14" s="18" t="s">
        <v>100</v>
      </c>
      <c r="F14" s="20">
        <v>0</v>
      </c>
      <c r="G14" s="24">
        <v>0.6</v>
      </c>
      <c r="H14" s="18" t="s">
        <v>100</v>
      </c>
      <c r="I14" s="18" t="s">
        <v>100</v>
      </c>
      <c r="J14" s="6">
        <v>34</v>
      </c>
      <c r="K14" s="18">
        <v>5</v>
      </c>
      <c r="L14" s="22">
        <v>1</v>
      </c>
    </row>
    <row r="15" spans="1:12" x14ac:dyDescent="0.35">
      <c r="A15" s="4" t="s">
        <v>83</v>
      </c>
      <c r="B15" s="18">
        <v>15</v>
      </c>
      <c r="C15" s="18">
        <v>15</v>
      </c>
      <c r="D15" s="18">
        <v>5</v>
      </c>
      <c r="E15" s="18">
        <v>5</v>
      </c>
      <c r="F15" s="20" t="s">
        <v>100</v>
      </c>
      <c r="G15" s="18" t="s">
        <v>100</v>
      </c>
      <c r="H15" s="18" t="s">
        <v>100</v>
      </c>
      <c r="I15" s="18" t="s">
        <v>100</v>
      </c>
      <c r="J15" s="6">
        <v>38</v>
      </c>
      <c r="K15" s="18">
        <v>10</v>
      </c>
      <c r="L15" s="22">
        <v>0.83</v>
      </c>
    </row>
    <row r="16" spans="1:12" x14ac:dyDescent="0.35">
      <c r="A16" s="4" t="s">
        <v>84</v>
      </c>
      <c r="B16" s="18">
        <v>10</v>
      </c>
      <c r="C16" s="18">
        <v>15</v>
      </c>
      <c r="D16" s="18">
        <v>5</v>
      </c>
      <c r="E16" s="18">
        <v>10</v>
      </c>
      <c r="F16" s="20">
        <v>0</v>
      </c>
      <c r="G16" s="16">
        <v>0.36</v>
      </c>
      <c r="H16" s="16">
        <v>0.64</v>
      </c>
      <c r="I16" s="16">
        <v>0</v>
      </c>
      <c r="J16" s="6">
        <v>17</v>
      </c>
      <c r="K16" s="18">
        <v>15</v>
      </c>
      <c r="L16" s="22">
        <v>1</v>
      </c>
    </row>
    <row r="17" spans="1:12" x14ac:dyDescent="0.35">
      <c r="A17" s="4" t="s">
        <v>85</v>
      </c>
      <c r="B17" s="18">
        <v>20</v>
      </c>
      <c r="C17" s="18">
        <v>20</v>
      </c>
      <c r="D17" s="18">
        <v>5</v>
      </c>
      <c r="E17" s="18">
        <v>15</v>
      </c>
      <c r="F17" s="20" t="s">
        <v>100</v>
      </c>
      <c r="G17" s="18" t="s">
        <v>100</v>
      </c>
      <c r="H17" s="16">
        <v>0.65</v>
      </c>
      <c r="I17" s="18" t="s">
        <v>100</v>
      </c>
      <c r="J17" s="6">
        <v>9</v>
      </c>
      <c r="K17" s="18">
        <v>20</v>
      </c>
      <c r="L17" s="22">
        <v>1</v>
      </c>
    </row>
    <row r="18" spans="1:12" x14ac:dyDescent="0.35">
      <c r="A18" s="4" t="s">
        <v>86</v>
      </c>
      <c r="B18" s="18">
        <v>40</v>
      </c>
      <c r="C18" s="18">
        <v>25</v>
      </c>
      <c r="D18" s="18">
        <v>10</v>
      </c>
      <c r="E18" s="18">
        <v>15</v>
      </c>
      <c r="F18" s="20">
        <v>0</v>
      </c>
      <c r="G18" s="16">
        <v>0.37</v>
      </c>
      <c r="H18" s="16">
        <v>0.63</v>
      </c>
      <c r="I18" s="16">
        <v>0</v>
      </c>
      <c r="J18" s="6">
        <v>11</v>
      </c>
      <c r="K18" s="18">
        <v>25</v>
      </c>
      <c r="L18" s="22">
        <v>1</v>
      </c>
    </row>
    <row r="19" spans="1:12" x14ac:dyDescent="0.35">
      <c r="A19" s="4" t="s">
        <v>87</v>
      </c>
      <c r="B19" s="18">
        <v>40</v>
      </c>
      <c r="C19" s="18">
        <v>30</v>
      </c>
      <c r="D19" s="18">
        <v>5</v>
      </c>
      <c r="E19" s="18">
        <v>25</v>
      </c>
      <c r="F19" s="20" t="s">
        <v>100</v>
      </c>
      <c r="G19" s="18" t="s">
        <v>100</v>
      </c>
      <c r="H19" s="16">
        <v>0.75</v>
      </c>
      <c r="I19" s="18" t="s">
        <v>100</v>
      </c>
      <c r="J19" s="6">
        <v>15</v>
      </c>
      <c r="K19" s="18">
        <v>30</v>
      </c>
      <c r="L19" s="22">
        <v>1</v>
      </c>
    </row>
    <row r="20" spans="1:12" x14ac:dyDescent="0.35">
      <c r="A20" s="4" t="s">
        <v>88</v>
      </c>
      <c r="B20" s="18">
        <v>50</v>
      </c>
      <c r="C20" s="18">
        <v>40</v>
      </c>
      <c r="D20" s="18">
        <v>10</v>
      </c>
      <c r="E20" s="18">
        <v>25</v>
      </c>
      <c r="F20" s="20" t="s">
        <v>100</v>
      </c>
      <c r="G20" s="18" t="s">
        <v>100</v>
      </c>
      <c r="H20" s="16">
        <v>0.65</v>
      </c>
      <c r="I20" s="18" t="s">
        <v>100</v>
      </c>
      <c r="J20" s="6">
        <v>20</v>
      </c>
      <c r="K20" s="18">
        <v>35</v>
      </c>
      <c r="L20" s="22">
        <v>0.97</v>
      </c>
    </row>
    <row r="21" spans="1:12" x14ac:dyDescent="0.35">
      <c r="A21" s="4" t="s">
        <v>89</v>
      </c>
      <c r="B21" s="18">
        <v>45</v>
      </c>
      <c r="C21" s="18">
        <v>50</v>
      </c>
      <c r="D21" s="18">
        <v>20</v>
      </c>
      <c r="E21" s="18">
        <v>25</v>
      </c>
      <c r="F21" s="20">
        <v>5</v>
      </c>
      <c r="G21" s="16">
        <v>0.37</v>
      </c>
      <c r="H21" s="16">
        <v>0.55000000000000004</v>
      </c>
      <c r="I21" s="16">
        <v>0.08</v>
      </c>
      <c r="J21" s="6">
        <v>18</v>
      </c>
      <c r="K21" s="18">
        <v>45</v>
      </c>
      <c r="L21" s="22">
        <v>1</v>
      </c>
    </row>
    <row r="22" spans="1:12" x14ac:dyDescent="0.35">
      <c r="A22" s="4" t="s">
        <v>90</v>
      </c>
      <c r="B22" s="18">
        <v>35</v>
      </c>
      <c r="C22" s="18">
        <v>40</v>
      </c>
      <c r="D22" s="18">
        <v>15</v>
      </c>
      <c r="E22" s="18">
        <v>25</v>
      </c>
      <c r="F22" s="20" t="s">
        <v>100</v>
      </c>
      <c r="G22" s="18" t="s">
        <v>100</v>
      </c>
      <c r="H22" s="16">
        <v>0.57999999999999996</v>
      </c>
      <c r="I22" s="18" t="s">
        <v>100</v>
      </c>
      <c r="J22" s="6">
        <v>24</v>
      </c>
      <c r="K22" s="18">
        <v>35</v>
      </c>
      <c r="L22" s="22">
        <v>0.92</v>
      </c>
    </row>
    <row r="23" spans="1:12" x14ac:dyDescent="0.35">
      <c r="A23" s="4" t="s">
        <v>91</v>
      </c>
      <c r="B23" s="18">
        <v>65</v>
      </c>
      <c r="C23" s="18">
        <v>40</v>
      </c>
      <c r="D23" s="18">
        <v>10</v>
      </c>
      <c r="E23" s="18">
        <v>30</v>
      </c>
      <c r="F23" s="20" t="s">
        <v>100</v>
      </c>
      <c r="G23" s="18" t="s">
        <v>100</v>
      </c>
      <c r="H23" s="16">
        <v>0.71</v>
      </c>
      <c r="I23" s="18" t="s">
        <v>100</v>
      </c>
      <c r="J23" s="6">
        <v>15</v>
      </c>
      <c r="K23" s="18">
        <v>40</v>
      </c>
      <c r="L23" s="22">
        <v>0.95</v>
      </c>
    </row>
    <row r="24" spans="1:12" x14ac:dyDescent="0.35">
      <c r="A24" s="4" t="s">
        <v>92</v>
      </c>
      <c r="B24" s="18">
        <v>40</v>
      </c>
      <c r="C24" s="18">
        <v>60</v>
      </c>
      <c r="D24" s="18">
        <v>10</v>
      </c>
      <c r="E24" s="18">
        <v>40</v>
      </c>
      <c r="F24" s="20">
        <v>5</v>
      </c>
      <c r="G24" s="16">
        <v>0.21</v>
      </c>
      <c r="H24" s="16">
        <v>0.72</v>
      </c>
      <c r="I24" s="16">
        <v>7.0000000000000007E-2</v>
      </c>
      <c r="J24" s="6">
        <v>25</v>
      </c>
      <c r="K24" s="18">
        <v>50</v>
      </c>
      <c r="L24" s="22">
        <v>0.93</v>
      </c>
    </row>
    <row r="25" spans="1:12" x14ac:dyDescent="0.35">
      <c r="A25" s="4" t="s">
        <v>93</v>
      </c>
      <c r="B25" s="18">
        <v>45</v>
      </c>
      <c r="C25" s="18">
        <v>45</v>
      </c>
      <c r="D25" s="18">
        <v>15</v>
      </c>
      <c r="E25" s="18">
        <v>30</v>
      </c>
      <c r="F25" s="20" t="s">
        <v>100</v>
      </c>
      <c r="G25" s="18" t="s">
        <v>100</v>
      </c>
      <c r="H25" s="16">
        <v>0.62</v>
      </c>
      <c r="I25" s="18" t="s">
        <v>100</v>
      </c>
      <c r="J25" s="6">
        <v>18</v>
      </c>
      <c r="K25" s="18">
        <v>35</v>
      </c>
      <c r="L25" s="22">
        <v>0.84</v>
      </c>
    </row>
    <row r="26" spans="1:12" x14ac:dyDescent="0.35">
      <c r="A26" s="4" t="s">
        <v>94</v>
      </c>
      <c r="B26" s="18">
        <v>80</v>
      </c>
      <c r="C26" s="18">
        <v>70</v>
      </c>
      <c r="D26" s="18">
        <v>20</v>
      </c>
      <c r="E26" s="18">
        <v>40</v>
      </c>
      <c r="F26" s="20">
        <v>10</v>
      </c>
      <c r="G26" s="16">
        <v>0.32</v>
      </c>
      <c r="H26" s="16">
        <v>0.56999999999999995</v>
      </c>
      <c r="I26" s="16">
        <v>0.12</v>
      </c>
      <c r="J26" s="6">
        <v>16</v>
      </c>
      <c r="K26" s="18">
        <v>55</v>
      </c>
      <c r="L26" s="22">
        <v>0.92</v>
      </c>
    </row>
    <row r="27" spans="1:12" x14ac:dyDescent="0.35">
      <c r="A27" s="4" t="s">
        <v>95</v>
      </c>
      <c r="B27" s="18">
        <v>75</v>
      </c>
      <c r="C27" s="18">
        <v>70</v>
      </c>
      <c r="D27" s="18">
        <v>20</v>
      </c>
      <c r="E27" s="18">
        <v>45</v>
      </c>
      <c r="F27" s="20">
        <v>5</v>
      </c>
      <c r="G27" s="16">
        <v>0.28000000000000003</v>
      </c>
      <c r="H27" s="16">
        <v>0.66</v>
      </c>
      <c r="I27" s="16">
        <v>0.06</v>
      </c>
      <c r="J27" s="6">
        <v>9</v>
      </c>
      <c r="K27" s="18">
        <v>65</v>
      </c>
      <c r="L27" s="22">
        <v>0.94</v>
      </c>
    </row>
    <row r="28" spans="1:12" x14ac:dyDescent="0.35">
      <c r="A28" s="4" t="s">
        <v>96</v>
      </c>
      <c r="B28" s="18">
        <v>115</v>
      </c>
      <c r="C28" s="18">
        <v>70</v>
      </c>
      <c r="D28" s="18">
        <v>25</v>
      </c>
      <c r="E28" s="18">
        <v>40</v>
      </c>
      <c r="F28" s="20">
        <v>5</v>
      </c>
      <c r="G28" s="16">
        <v>0.33</v>
      </c>
      <c r="H28" s="16">
        <v>0.56999999999999995</v>
      </c>
      <c r="I28" s="16">
        <v>0.1</v>
      </c>
      <c r="J28" s="6">
        <v>19</v>
      </c>
      <c r="K28" s="18">
        <v>55</v>
      </c>
      <c r="L28" s="22">
        <v>0.88</v>
      </c>
    </row>
    <row r="29" spans="1:12" x14ac:dyDescent="0.35">
      <c r="A29" s="8" t="s">
        <v>97</v>
      </c>
      <c r="B29" s="19">
        <v>5</v>
      </c>
      <c r="C29" s="19" t="s">
        <v>100</v>
      </c>
      <c r="D29" s="19">
        <v>0</v>
      </c>
      <c r="E29" s="19" t="s">
        <v>100</v>
      </c>
      <c r="F29" s="9">
        <v>0</v>
      </c>
      <c r="G29" s="15">
        <v>0</v>
      </c>
      <c r="H29" s="15">
        <v>1</v>
      </c>
      <c r="I29" s="15">
        <v>0</v>
      </c>
      <c r="J29" s="9">
        <v>35</v>
      </c>
      <c r="K29" s="19" t="s">
        <v>100</v>
      </c>
      <c r="L29" s="23">
        <v>1</v>
      </c>
    </row>
    <row r="30" spans="1:12" x14ac:dyDescent="0.35">
      <c r="A30" s="8" t="s">
        <v>98</v>
      </c>
      <c r="B30" s="19">
        <v>280</v>
      </c>
      <c r="C30" s="19">
        <v>250</v>
      </c>
      <c r="D30" s="19">
        <v>85</v>
      </c>
      <c r="E30" s="19">
        <v>155</v>
      </c>
      <c r="F30" s="9">
        <v>10</v>
      </c>
      <c r="G30" s="15">
        <v>0.34</v>
      </c>
      <c r="H30" s="15">
        <v>0.61</v>
      </c>
      <c r="I30" s="15">
        <v>0.04</v>
      </c>
      <c r="J30" s="9">
        <v>18</v>
      </c>
      <c r="K30" s="19">
        <v>230</v>
      </c>
      <c r="L30" s="23">
        <v>0.97</v>
      </c>
    </row>
    <row r="31" spans="1:12" x14ac:dyDescent="0.35">
      <c r="A31" s="8" t="s">
        <v>99</v>
      </c>
      <c r="B31" s="19">
        <v>420</v>
      </c>
      <c r="C31" s="19">
        <v>355</v>
      </c>
      <c r="D31" s="19">
        <v>105</v>
      </c>
      <c r="E31" s="19">
        <v>225</v>
      </c>
      <c r="F31" s="9">
        <v>25</v>
      </c>
      <c r="G31" s="15">
        <v>0.28999999999999998</v>
      </c>
      <c r="H31" s="15">
        <v>0.63</v>
      </c>
      <c r="I31" s="15">
        <v>7.0000000000000007E-2</v>
      </c>
      <c r="J31" s="9">
        <v>19</v>
      </c>
      <c r="K31" s="19">
        <v>300</v>
      </c>
      <c r="L31" s="23">
        <v>0.91</v>
      </c>
    </row>
    <row r="32" spans="1:12" x14ac:dyDescent="0.35">
      <c r="A32" t="s">
        <v>21</v>
      </c>
      <c r="B32" t="s">
        <v>22</v>
      </c>
    </row>
    <row r="33" spans="1:2" x14ac:dyDescent="0.35">
      <c r="A33" t="s">
        <v>25</v>
      </c>
      <c r="B33" t="s">
        <v>26</v>
      </c>
    </row>
    <row r="34" spans="1:2" x14ac:dyDescent="0.35">
      <c r="A34" t="s">
        <v>27</v>
      </c>
      <c r="B34" t="s">
        <v>213</v>
      </c>
    </row>
    <row r="35" spans="1:2" x14ac:dyDescent="0.35">
      <c r="A35" t="s">
        <v>53</v>
      </c>
      <c r="B35" t="s">
        <v>54</v>
      </c>
    </row>
    <row r="36" spans="1:2" x14ac:dyDescent="0.35">
      <c r="A36" t="s">
        <v>55</v>
      </c>
      <c r="B36" t="s">
        <v>56</v>
      </c>
    </row>
    <row r="37" spans="1:2" x14ac:dyDescent="0.35">
      <c r="A37" t="s">
        <v>57</v>
      </c>
      <c r="B37" t="s">
        <v>58</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workbookViewId="0"/>
  </sheetViews>
  <sheetFormatPr defaultColWidth="11.53515625" defaultRowHeight="15.5" x14ac:dyDescent="0.35"/>
  <cols>
    <col min="1" max="1" width="12.69140625" customWidth="1"/>
    <col min="2" max="2" width="100.69140625" customWidth="1"/>
  </cols>
  <sheetData>
    <row r="1" spans="1:2" ht="19.5" x14ac:dyDescent="0.45">
      <c r="A1" s="1" t="s">
        <v>16</v>
      </c>
    </row>
    <row r="2" spans="1:2" x14ac:dyDescent="0.35">
      <c r="A2" t="s">
        <v>17</v>
      </c>
    </row>
    <row r="3" spans="1:2" x14ac:dyDescent="0.35">
      <c r="A3" t="s">
        <v>18</v>
      </c>
    </row>
    <row r="4" spans="1:2" x14ac:dyDescent="0.35">
      <c r="A4" t="s">
        <v>19</v>
      </c>
      <c r="B4" t="s">
        <v>20</v>
      </c>
    </row>
    <row r="5" spans="1:2" x14ac:dyDescent="0.35">
      <c r="A5" t="s">
        <v>21</v>
      </c>
      <c r="B5" s="3" t="s">
        <v>22</v>
      </c>
    </row>
    <row r="6" spans="1:2" ht="62" x14ac:dyDescent="0.35">
      <c r="A6" t="s">
        <v>23</v>
      </c>
      <c r="B6" s="3" t="s">
        <v>24</v>
      </c>
    </row>
    <row r="7" spans="1:2" ht="31" x14ac:dyDescent="0.35">
      <c r="A7" t="s">
        <v>25</v>
      </c>
      <c r="B7" s="3" t="s">
        <v>26</v>
      </c>
    </row>
    <row r="8" spans="1:2" ht="46.5" x14ac:dyDescent="0.35">
      <c r="A8" t="s">
        <v>27</v>
      </c>
      <c r="B8" s="3" t="s">
        <v>213</v>
      </c>
    </row>
    <row r="9" spans="1:2" ht="46.5" x14ac:dyDescent="0.35">
      <c r="A9" t="s">
        <v>29</v>
      </c>
      <c r="B9" s="3" t="s">
        <v>30</v>
      </c>
    </row>
    <row r="10" spans="1:2" x14ac:dyDescent="0.35">
      <c r="A10" t="s">
        <v>31</v>
      </c>
      <c r="B10" s="3" t="s">
        <v>32</v>
      </c>
    </row>
    <row r="11" spans="1:2" ht="46.5" x14ac:dyDescent="0.35">
      <c r="A11" t="s">
        <v>33</v>
      </c>
      <c r="B11" s="3" t="s">
        <v>34</v>
      </c>
    </row>
    <row r="12" spans="1:2" ht="31" x14ac:dyDescent="0.35">
      <c r="A12" t="s">
        <v>35</v>
      </c>
      <c r="B12" s="3" t="s">
        <v>36</v>
      </c>
    </row>
    <row r="13" spans="1:2" ht="46.5" x14ac:dyDescent="0.35">
      <c r="A13" t="s">
        <v>37</v>
      </c>
      <c r="B13" s="3" t="s">
        <v>38</v>
      </c>
    </row>
    <row r="14" spans="1:2" x14ac:dyDescent="0.35">
      <c r="A14" t="s">
        <v>39</v>
      </c>
      <c r="B14" s="3" t="s">
        <v>40</v>
      </c>
    </row>
    <row r="15" spans="1:2" ht="31" x14ac:dyDescent="0.35">
      <c r="A15" t="s">
        <v>41</v>
      </c>
      <c r="B15" s="3" t="s">
        <v>42</v>
      </c>
    </row>
    <row r="16" spans="1:2" ht="31" x14ac:dyDescent="0.35">
      <c r="A16" t="s">
        <v>43</v>
      </c>
      <c r="B16" s="3" t="s">
        <v>44</v>
      </c>
    </row>
    <row r="17" spans="1:2" x14ac:dyDescent="0.35">
      <c r="A17" t="s">
        <v>45</v>
      </c>
      <c r="B17" s="3" t="s">
        <v>46</v>
      </c>
    </row>
    <row r="18" spans="1:2" ht="31" x14ac:dyDescent="0.35">
      <c r="A18" t="s">
        <v>47</v>
      </c>
      <c r="B18" s="3" t="s">
        <v>48</v>
      </c>
    </row>
    <row r="19" spans="1:2" ht="31" x14ac:dyDescent="0.35">
      <c r="A19" t="s">
        <v>49</v>
      </c>
      <c r="B19" s="3" t="s">
        <v>50</v>
      </c>
    </row>
    <row r="20" spans="1:2" ht="31" x14ac:dyDescent="0.35">
      <c r="A20" t="s">
        <v>51</v>
      </c>
      <c r="B20" s="3" t="s">
        <v>52</v>
      </c>
    </row>
    <row r="21" spans="1:2" x14ac:dyDescent="0.35">
      <c r="A21" t="s">
        <v>53</v>
      </c>
      <c r="B21" s="3" t="s">
        <v>54</v>
      </c>
    </row>
    <row r="22" spans="1:2" ht="31" x14ac:dyDescent="0.35">
      <c r="A22" t="s">
        <v>55</v>
      </c>
      <c r="B22" s="3" t="s">
        <v>56</v>
      </c>
    </row>
    <row r="23" spans="1:2" ht="31" x14ac:dyDescent="0.35">
      <c r="A23" t="s">
        <v>57</v>
      </c>
      <c r="B23" s="3" t="s">
        <v>58</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showGridLines="0" workbookViewId="0"/>
  </sheetViews>
  <sheetFormatPr defaultColWidth="11.53515625" defaultRowHeight="15.5" x14ac:dyDescent="0.35"/>
  <cols>
    <col min="1" max="1" width="22.69140625" customWidth="1"/>
    <col min="2" max="10" width="12.69140625" customWidth="1"/>
  </cols>
  <sheetData>
    <row r="1" spans="1:10" ht="19.5" x14ac:dyDescent="0.45">
      <c r="A1" s="1" t="s">
        <v>227</v>
      </c>
    </row>
    <row r="2" spans="1:10" x14ac:dyDescent="0.35">
      <c r="A2" t="s">
        <v>59</v>
      </c>
    </row>
    <row r="3" spans="1:10" x14ac:dyDescent="0.35">
      <c r="A3" t="s">
        <v>60</v>
      </c>
    </row>
    <row r="4" spans="1:10" x14ac:dyDescent="0.35">
      <c r="A4" t="s">
        <v>61</v>
      </c>
    </row>
    <row r="5" spans="1:10" x14ac:dyDescent="0.35">
      <c r="A5" t="s">
        <v>62</v>
      </c>
    </row>
    <row r="6" spans="1:10" ht="62" x14ac:dyDescent="0.35">
      <c r="A6" s="3" t="s">
        <v>63</v>
      </c>
      <c r="B6" s="5" t="s">
        <v>64</v>
      </c>
      <c r="C6" s="5" t="s">
        <v>65</v>
      </c>
      <c r="D6" s="5" t="s">
        <v>66</v>
      </c>
      <c r="E6" s="5" t="s">
        <v>67</v>
      </c>
      <c r="F6" s="5" t="s">
        <v>68</v>
      </c>
      <c r="G6" s="5" t="s">
        <v>69</v>
      </c>
      <c r="H6" s="5" t="s">
        <v>70</v>
      </c>
      <c r="I6" s="5" t="s">
        <v>71</v>
      </c>
      <c r="J6" s="5" t="s">
        <v>72</v>
      </c>
    </row>
    <row r="7" spans="1:10" x14ac:dyDescent="0.35">
      <c r="A7" s="8" t="s">
        <v>73</v>
      </c>
      <c r="B7" s="9">
        <v>32690</v>
      </c>
      <c r="C7" s="10">
        <v>1</v>
      </c>
      <c r="D7" s="9">
        <v>24345</v>
      </c>
      <c r="E7" s="9">
        <v>18020</v>
      </c>
      <c r="F7" s="9">
        <v>4000</v>
      </c>
      <c r="G7" s="9">
        <v>2325</v>
      </c>
      <c r="H7" s="10">
        <v>0.74</v>
      </c>
      <c r="I7" s="10">
        <v>0.16</v>
      </c>
      <c r="J7" s="10">
        <v>0.1</v>
      </c>
    </row>
    <row r="8" spans="1:10" x14ac:dyDescent="0.35">
      <c r="A8" s="4" t="s">
        <v>74</v>
      </c>
      <c r="B8" s="6">
        <v>55</v>
      </c>
      <c r="C8" s="7">
        <v>0</v>
      </c>
      <c r="D8" s="6">
        <v>20</v>
      </c>
      <c r="E8" s="6">
        <v>15</v>
      </c>
      <c r="F8" s="6" t="s">
        <v>100</v>
      </c>
      <c r="G8" s="6">
        <v>5</v>
      </c>
      <c r="H8" s="7">
        <v>0.68</v>
      </c>
      <c r="I8" s="7" t="s">
        <v>100</v>
      </c>
      <c r="J8" s="7" t="s">
        <v>100</v>
      </c>
    </row>
    <row r="9" spans="1:10" x14ac:dyDescent="0.35">
      <c r="A9" s="4" t="s">
        <v>75</v>
      </c>
      <c r="B9" s="6">
        <v>145</v>
      </c>
      <c r="C9" s="7">
        <v>0</v>
      </c>
      <c r="D9" s="6">
        <v>50</v>
      </c>
      <c r="E9" s="6">
        <v>35</v>
      </c>
      <c r="F9" s="6" t="s">
        <v>100</v>
      </c>
      <c r="G9" s="6">
        <v>15</v>
      </c>
      <c r="H9" s="7">
        <v>0.67</v>
      </c>
      <c r="I9" s="7" t="s">
        <v>100</v>
      </c>
      <c r="J9" s="7" t="s">
        <v>100</v>
      </c>
    </row>
    <row r="10" spans="1:10" x14ac:dyDescent="0.35">
      <c r="A10" s="4" t="s">
        <v>76</v>
      </c>
      <c r="B10" s="6">
        <v>160</v>
      </c>
      <c r="C10" s="7">
        <v>0</v>
      </c>
      <c r="D10" s="6">
        <v>100</v>
      </c>
      <c r="E10" s="6">
        <v>70</v>
      </c>
      <c r="F10" s="6">
        <v>10</v>
      </c>
      <c r="G10" s="6">
        <v>20</v>
      </c>
      <c r="H10" s="7">
        <v>0.7</v>
      </c>
      <c r="I10" s="7">
        <v>0.08</v>
      </c>
      <c r="J10" s="7">
        <v>0.22</v>
      </c>
    </row>
    <row r="11" spans="1:10" x14ac:dyDescent="0.35">
      <c r="A11" s="4" t="s">
        <v>77</v>
      </c>
      <c r="B11" s="6">
        <v>160</v>
      </c>
      <c r="C11" s="7">
        <v>0</v>
      </c>
      <c r="D11" s="6">
        <v>140</v>
      </c>
      <c r="E11" s="6">
        <v>95</v>
      </c>
      <c r="F11" s="6">
        <v>20</v>
      </c>
      <c r="G11" s="6">
        <v>25</v>
      </c>
      <c r="H11" s="7">
        <v>0.7</v>
      </c>
      <c r="I11" s="7">
        <v>0.14000000000000001</v>
      </c>
      <c r="J11" s="7">
        <v>0.17</v>
      </c>
    </row>
    <row r="12" spans="1:10" x14ac:dyDescent="0.35">
      <c r="A12" s="4" t="s">
        <v>78</v>
      </c>
      <c r="B12" s="6">
        <v>165</v>
      </c>
      <c r="C12" s="7">
        <v>0.01</v>
      </c>
      <c r="D12" s="6">
        <v>120</v>
      </c>
      <c r="E12" s="6">
        <v>80</v>
      </c>
      <c r="F12" s="6">
        <v>20</v>
      </c>
      <c r="G12" s="6">
        <v>20</v>
      </c>
      <c r="H12" s="7">
        <v>0.67</v>
      </c>
      <c r="I12" s="7">
        <v>0.17</v>
      </c>
      <c r="J12" s="7">
        <v>0.16</v>
      </c>
    </row>
    <row r="13" spans="1:10" x14ac:dyDescent="0.35">
      <c r="A13" s="4" t="s">
        <v>79</v>
      </c>
      <c r="B13" s="6">
        <v>200</v>
      </c>
      <c r="C13" s="7">
        <v>0.01</v>
      </c>
      <c r="D13" s="6">
        <v>235</v>
      </c>
      <c r="E13" s="6">
        <v>175</v>
      </c>
      <c r="F13" s="6">
        <v>25</v>
      </c>
      <c r="G13" s="6">
        <v>35</v>
      </c>
      <c r="H13" s="7">
        <v>0.75</v>
      </c>
      <c r="I13" s="7">
        <v>0.1</v>
      </c>
      <c r="J13" s="7">
        <v>0.15</v>
      </c>
    </row>
    <row r="14" spans="1:10" x14ac:dyDescent="0.35">
      <c r="A14" s="4" t="s">
        <v>80</v>
      </c>
      <c r="B14" s="6">
        <v>220</v>
      </c>
      <c r="C14" s="7">
        <v>0.01</v>
      </c>
      <c r="D14" s="6">
        <v>175</v>
      </c>
      <c r="E14" s="6">
        <v>105</v>
      </c>
      <c r="F14" s="6">
        <v>25</v>
      </c>
      <c r="G14" s="6">
        <v>45</v>
      </c>
      <c r="H14" s="7">
        <v>0.61</v>
      </c>
      <c r="I14" s="7">
        <v>0.15</v>
      </c>
      <c r="J14" s="7">
        <v>0.24</v>
      </c>
    </row>
    <row r="15" spans="1:10" x14ac:dyDescent="0.35">
      <c r="A15" s="4" t="s">
        <v>81</v>
      </c>
      <c r="B15" s="6">
        <v>275</v>
      </c>
      <c r="C15" s="7">
        <v>0.01</v>
      </c>
      <c r="D15" s="6">
        <v>260</v>
      </c>
      <c r="E15" s="6">
        <v>195</v>
      </c>
      <c r="F15" s="6">
        <v>30</v>
      </c>
      <c r="G15" s="6">
        <v>30</v>
      </c>
      <c r="H15" s="7">
        <v>0.75</v>
      </c>
      <c r="I15" s="7">
        <v>0.12</v>
      </c>
      <c r="J15" s="7">
        <v>0.12</v>
      </c>
    </row>
    <row r="16" spans="1:10" x14ac:dyDescent="0.35">
      <c r="A16" s="4" t="s">
        <v>82</v>
      </c>
      <c r="B16" s="6">
        <v>630</v>
      </c>
      <c r="C16" s="7">
        <v>0.02</v>
      </c>
      <c r="D16" s="6">
        <v>405</v>
      </c>
      <c r="E16" s="6">
        <v>275</v>
      </c>
      <c r="F16" s="6">
        <v>80</v>
      </c>
      <c r="G16" s="6">
        <v>50</v>
      </c>
      <c r="H16" s="7">
        <v>0.67</v>
      </c>
      <c r="I16" s="7">
        <v>0.2</v>
      </c>
      <c r="J16" s="7">
        <v>0.13</v>
      </c>
    </row>
    <row r="17" spans="1:10" x14ac:dyDescent="0.35">
      <c r="A17" s="4" t="s">
        <v>83</v>
      </c>
      <c r="B17" s="6">
        <v>950</v>
      </c>
      <c r="C17" s="7">
        <v>0.03</v>
      </c>
      <c r="D17" s="6">
        <v>495</v>
      </c>
      <c r="E17" s="6">
        <v>340</v>
      </c>
      <c r="F17" s="6">
        <v>105</v>
      </c>
      <c r="G17" s="6">
        <v>45</v>
      </c>
      <c r="H17" s="7">
        <v>0.69</v>
      </c>
      <c r="I17" s="7">
        <v>0.21</v>
      </c>
      <c r="J17" s="7">
        <v>0.1</v>
      </c>
    </row>
    <row r="18" spans="1:10" x14ac:dyDescent="0.35">
      <c r="A18" s="4" t="s">
        <v>84</v>
      </c>
      <c r="B18" s="6">
        <v>1240</v>
      </c>
      <c r="C18" s="7">
        <v>0.04</v>
      </c>
      <c r="D18" s="6">
        <v>795</v>
      </c>
      <c r="E18" s="6">
        <v>590</v>
      </c>
      <c r="F18" s="6">
        <v>120</v>
      </c>
      <c r="G18" s="6">
        <v>80</v>
      </c>
      <c r="H18" s="7">
        <v>0.75</v>
      </c>
      <c r="I18" s="7">
        <v>0.15</v>
      </c>
      <c r="J18" s="7">
        <v>0.1</v>
      </c>
    </row>
    <row r="19" spans="1:10" x14ac:dyDescent="0.35">
      <c r="A19" s="4" t="s">
        <v>85</v>
      </c>
      <c r="B19" s="6">
        <v>1175</v>
      </c>
      <c r="C19" s="7">
        <v>0.04</v>
      </c>
      <c r="D19" s="6">
        <v>1175</v>
      </c>
      <c r="E19" s="6">
        <v>860</v>
      </c>
      <c r="F19" s="6">
        <v>230</v>
      </c>
      <c r="G19" s="6">
        <v>85</v>
      </c>
      <c r="H19" s="7">
        <v>0.73</v>
      </c>
      <c r="I19" s="7">
        <v>0.2</v>
      </c>
      <c r="J19" s="7">
        <v>7.0000000000000007E-2</v>
      </c>
    </row>
    <row r="20" spans="1:10" x14ac:dyDescent="0.35">
      <c r="A20" s="4" t="s">
        <v>86</v>
      </c>
      <c r="B20" s="6">
        <v>2615</v>
      </c>
      <c r="C20" s="7">
        <v>0.08</v>
      </c>
      <c r="D20" s="6">
        <v>1410</v>
      </c>
      <c r="E20" s="6">
        <v>1095</v>
      </c>
      <c r="F20" s="6">
        <v>220</v>
      </c>
      <c r="G20" s="6">
        <v>95</v>
      </c>
      <c r="H20" s="7">
        <v>0.77</v>
      </c>
      <c r="I20" s="7">
        <v>0.16</v>
      </c>
      <c r="J20" s="7">
        <v>7.0000000000000007E-2</v>
      </c>
    </row>
    <row r="21" spans="1:10" x14ac:dyDescent="0.35">
      <c r="A21" s="4" t="s">
        <v>87</v>
      </c>
      <c r="B21" s="6">
        <v>1940</v>
      </c>
      <c r="C21" s="7">
        <v>0.06</v>
      </c>
      <c r="D21" s="6">
        <v>1490</v>
      </c>
      <c r="E21" s="6">
        <v>1165</v>
      </c>
      <c r="F21" s="6">
        <v>225</v>
      </c>
      <c r="G21" s="6">
        <v>95</v>
      </c>
      <c r="H21" s="7">
        <v>0.78</v>
      </c>
      <c r="I21" s="7">
        <v>0.15</v>
      </c>
      <c r="J21" s="7">
        <v>7.0000000000000007E-2</v>
      </c>
    </row>
    <row r="22" spans="1:10" x14ac:dyDescent="0.35">
      <c r="A22" s="4" t="s">
        <v>88</v>
      </c>
      <c r="B22" s="6">
        <v>2545</v>
      </c>
      <c r="C22" s="7">
        <v>0.08</v>
      </c>
      <c r="D22" s="6">
        <v>1485</v>
      </c>
      <c r="E22" s="6">
        <v>1015</v>
      </c>
      <c r="F22" s="6">
        <v>305</v>
      </c>
      <c r="G22" s="6">
        <v>165</v>
      </c>
      <c r="H22" s="7">
        <v>0.68</v>
      </c>
      <c r="I22" s="7">
        <v>0.21</v>
      </c>
      <c r="J22" s="7">
        <v>0.11</v>
      </c>
    </row>
    <row r="23" spans="1:10" x14ac:dyDescent="0.35">
      <c r="A23" s="4" t="s">
        <v>89</v>
      </c>
      <c r="B23" s="6">
        <v>2235</v>
      </c>
      <c r="C23" s="7">
        <v>7.0000000000000007E-2</v>
      </c>
      <c r="D23" s="6">
        <v>1040</v>
      </c>
      <c r="E23" s="6">
        <v>815</v>
      </c>
      <c r="F23" s="6">
        <v>135</v>
      </c>
      <c r="G23" s="6">
        <v>90</v>
      </c>
      <c r="H23" s="7">
        <v>0.79</v>
      </c>
      <c r="I23" s="7">
        <v>0.13</v>
      </c>
      <c r="J23" s="7">
        <v>0.09</v>
      </c>
    </row>
    <row r="24" spans="1:10" x14ac:dyDescent="0.35">
      <c r="A24" s="4" t="s">
        <v>90</v>
      </c>
      <c r="B24" s="6">
        <v>2550</v>
      </c>
      <c r="C24" s="7">
        <v>0.08</v>
      </c>
      <c r="D24" s="6">
        <v>1075</v>
      </c>
      <c r="E24" s="6">
        <v>730</v>
      </c>
      <c r="F24" s="6">
        <v>195</v>
      </c>
      <c r="G24" s="6">
        <v>150</v>
      </c>
      <c r="H24" s="7">
        <v>0.68</v>
      </c>
      <c r="I24" s="7">
        <v>0.18</v>
      </c>
      <c r="J24" s="7">
        <v>0.14000000000000001</v>
      </c>
    </row>
    <row r="25" spans="1:10" x14ac:dyDescent="0.35">
      <c r="A25" s="4" t="s">
        <v>91</v>
      </c>
      <c r="B25" s="6">
        <v>2515</v>
      </c>
      <c r="C25" s="7">
        <v>0.08</v>
      </c>
      <c r="D25" s="6">
        <v>1330</v>
      </c>
      <c r="E25" s="6">
        <v>975</v>
      </c>
      <c r="F25" s="6">
        <v>185</v>
      </c>
      <c r="G25" s="6">
        <v>170</v>
      </c>
      <c r="H25" s="7">
        <v>0.73</v>
      </c>
      <c r="I25" s="7">
        <v>0.14000000000000001</v>
      </c>
      <c r="J25" s="7">
        <v>0.13</v>
      </c>
    </row>
    <row r="26" spans="1:10" x14ac:dyDescent="0.35">
      <c r="A26" s="4" t="s">
        <v>92</v>
      </c>
      <c r="B26" s="6">
        <v>2350</v>
      </c>
      <c r="C26" s="7">
        <v>7.0000000000000007E-2</v>
      </c>
      <c r="D26" s="6">
        <v>1745</v>
      </c>
      <c r="E26" s="6">
        <v>1355</v>
      </c>
      <c r="F26" s="6">
        <v>205</v>
      </c>
      <c r="G26" s="6">
        <v>185</v>
      </c>
      <c r="H26" s="7">
        <v>0.78</v>
      </c>
      <c r="I26" s="7">
        <v>0.12</v>
      </c>
      <c r="J26" s="7">
        <v>0.11</v>
      </c>
    </row>
    <row r="27" spans="1:10" x14ac:dyDescent="0.35">
      <c r="A27" s="4" t="s">
        <v>93</v>
      </c>
      <c r="B27" s="6">
        <v>2720</v>
      </c>
      <c r="C27" s="7">
        <v>0.08</v>
      </c>
      <c r="D27" s="6">
        <v>1815</v>
      </c>
      <c r="E27" s="6">
        <v>1260</v>
      </c>
      <c r="F27" s="6">
        <v>305</v>
      </c>
      <c r="G27" s="6">
        <v>250</v>
      </c>
      <c r="H27" s="7">
        <v>0.69</v>
      </c>
      <c r="I27" s="7">
        <v>0.17</v>
      </c>
      <c r="J27" s="7">
        <v>0.14000000000000001</v>
      </c>
    </row>
    <row r="28" spans="1:10" x14ac:dyDescent="0.35">
      <c r="A28" s="4" t="s">
        <v>94</v>
      </c>
      <c r="B28" s="6">
        <v>2715</v>
      </c>
      <c r="C28" s="7">
        <v>0.08</v>
      </c>
      <c r="D28" s="6">
        <v>3140</v>
      </c>
      <c r="E28" s="6">
        <v>2415</v>
      </c>
      <c r="F28" s="6">
        <v>505</v>
      </c>
      <c r="G28" s="6">
        <v>225</v>
      </c>
      <c r="H28" s="7">
        <v>0.77</v>
      </c>
      <c r="I28" s="7">
        <v>0.16</v>
      </c>
      <c r="J28" s="7">
        <v>7.0000000000000007E-2</v>
      </c>
    </row>
    <row r="29" spans="1:10" x14ac:dyDescent="0.35">
      <c r="A29" s="4" t="s">
        <v>95</v>
      </c>
      <c r="B29" s="6">
        <v>2495</v>
      </c>
      <c r="C29" s="7">
        <v>0.08</v>
      </c>
      <c r="D29" s="6">
        <v>2685</v>
      </c>
      <c r="E29" s="6">
        <v>2010</v>
      </c>
      <c r="F29" s="6">
        <v>475</v>
      </c>
      <c r="G29" s="6">
        <v>195</v>
      </c>
      <c r="H29" s="7">
        <v>0.75</v>
      </c>
      <c r="I29" s="7">
        <v>0.18</v>
      </c>
      <c r="J29" s="7">
        <v>7.0000000000000007E-2</v>
      </c>
    </row>
    <row r="30" spans="1:10" x14ac:dyDescent="0.35">
      <c r="A30" s="4" t="s">
        <v>96</v>
      </c>
      <c r="B30" s="6">
        <v>2630</v>
      </c>
      <c r="C30" s="7">
        <v>0.08</v>
      </c>
      <c r="D30" s="6">
        <v>3160</v>
      </c>
      <c r="E30" s="6">
        <v>2345</v>
      </c>
      <c r="F30" s="6">
        <v>570</v>
      </c>
      <c r="G30" s="6">
        <v>245</v>
      </c>
      <c r="H30" s="7">
        <v>0.74</v>
      </c>
      <c r="I30" s="7">
        <v>0.18</v>
      </c>
      <c r="J30" s="7">
        <v>0.08</v>
      </c>
    </row>
    <row r="31" spans="1:10" x14ac:dyDescent="0.35">
      <c r="A31" s="8" t="s">
        <v>97</v>
      </c>
      <c r="B31" s="9">
        <v>685</v>
      </c>
      <c r="C31" s="10">
        <v>0.02</v>
      </c>
      <c r="D31" s="9">
        <v>430</v>
      </c>
      <c r="E31" s="9">
        <v>295</v>
      </c>
      <c r="F31" s="9">
        <v>50</v>
      </c>
      <c r="G31" s="9">
        <v>85</v>
      </c>
      <c r="H31" s="10">
        <v>0.69</v>
      </c>
      <c r="I31" s="10">
        <v>0.12</v>
      </c>
      <c r="J31" s="10">
        <v>0.19</v>
      </c>
    </row>
    <row r="32" spans="1:10" x14ac:dyDescent="0.35">
      <c r="A32" s="8" t="s">
        <v>98</v>
      </c>
      <c r="B32" s="9">
        <v>16575</v>
      </c>
      <c r="C32" s="10">
        <v>0.51</v>
      </c>
      <c r="D32" s="9">
        <v>10040</v>
      </c>
      <c r="E32" s="9">
        <v>7365</v>
      </c>
      <c r="F32" s="9">
        <v>1705</v>
      </c>
      <c r="G32" s="9">
        <v>970</v>
      </c>
      <c r="H32" s="10">
        <v>0.73</v>
      </c>
      <c r="I32" s="10">
        <v>0.17</v>
      </c>
      <c r="J32" s="10">
        <v>0.1</v>
      </c>
    </row>
    <row r="33" spans="1:10" x14ac:dyDescent="0.35">
      <c r="A33" s="8" t="s">
        <v>99</v>
      </c>
      <c r="B33" s="9">
        <v>15430</v>
      </c>
      <c r="C33" s="10">
        <v>0.47</v>
      </c>
      <c r="D33" s="9">
        <v>13875</v>
      </c>
      <c r="E33" s="9">
        <v>10365</v>
      </c>
      <c r="F33" s="9">
        <v>2245</v>
      </c>
      <c r="G33" s="9">
        <v>1265</v>
      </c>
      <c r="H33" s="10">
        <v>0.75</v>
      </c>
      <c r="I33" s="10">
        <v>0.16</v>
      </c>
      <c r="J33" s="10">
        <v>0.09</v>
      </c>
    </row>
    <row r="34" spans="1:10" x14ac:dyDescent="0.35">
      <c r="A34" s="4" t="s">
        <v>21</v>
      </c>
      <c r="B34" t="s">
        <v>22</v>
      </c>
    </row>
    <row r="35" spans="1:10" x14ac:dyDescent="0.35">
      <c r="A35" s="4" t="s">
        <v>23</v>
      </c>
      <c r="B35" t="s">
        <v>24</v>
      </c>
    </row>
    <row r="36" spans="1:10" x14ac:dyDescent="0.35">
      <c r="A36" s="4" t="s">
        <v>25</v>
      </c>
      <c r="B36" t="s">
        <v>26</v>
      </c>
    </row>
    <row r="37" spans="1:10" x14ac:dyDescent="0.35">
      <c r="A37" s="4" t="s">
        <v>27</v>
      </c>
      <c r="B37" t="s">
        <v>213</v>
      </c>
    </row>
    <row r="38" spans="1:10" x14ac:dyDescent="0.35">
      <c r="A38" s="4" t="s">
        <v>29</v>
      </c>
      <c r="B38" t="s">
        <v>30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showGridLines="0" workbookViewId="0"/>
  </sheetViews>
  <sheetFormatPr defaultColWidth="11.53515625" defaultRowHeight="15.5" x14ac:dyDescent="0.35"/>
  <cols>
    <col min="1" max="1" width="22.69140625" customWidth="1"/>
    <col min="2" max="10" width="12.69140625" customWidth="1"/>
  </cols>
  <sheetData>
    <row r="1" spans="1:10" ht="19.5" x14ac:dyDescent="0.45">
      <c r="A1" s="1" t="s">
        <v>228</v>
      </c>
    </row>
    <row r="2" spans="1:10" x14ac:dyDescent="0.35">
      <c r="A2" t="s">
        <v>59</v>
      </c>
    </row>
    <row r="3" spans="1:10" x14ac:dyDescent="0.35">
      <c r="A3" t="s">
        <v>60</v>
      </c>
    </row>
    <row r="4" spans="1:10" x14ac:dyDescent="0.35">
      <c r="A4" t="s">
        <v>61</v>
      </c>
    </row>
    <row r="5" spans="1:10" x14ac:dyDescent="0.35">
      <c r="A5" t="s">
        <v>62</v>
      </c>
    </row>
    <row r="6" spans="1:10" ht="46.5" x14ac:dyDescent="0.35">
      <c r="A6" s="3" t="s">
        <v>63</v>
      </c>
      <c r="B6" s="5" t="s">
        <v>73</v>
      </c>
      <c r="C6" s="5" t="s">
        <v>101</v>
      </c>
      <c r="D6" s="5" t="s">
        <v>102</v>
      </c>
      <c r="E6" s="5" t="s">
        <v>103</v>
      </c>
      <c r="F6" s="5" t="s">
        <v>104</v>
      </c>
      <c r="G6" s="5" t="s">
        <v>105</v>
      </c>
      <c r="H6" s="5" t="s">
        <v>106</v>
      </c>
      <c r="I6" s="5" t="s">
        <v>107</v>
      </c>
      <c r="J6" s="5" t="s">
        <v>108</v>
      </c>
    </row>
    <row r="7" spans="1:10" x14ac:dyDescent="0.35">
      <c r="A7" s="8" t="s">
        <v>73</v>
      </c>
      <c r="B7" s="9">
        <v>32690</v>
      </c>
      <c r="C7" s="9">
        <v>1695</v>
      </c>
      <c r="D7" s="9">
        <v>24680</v>
      </c>
      <c r="E7" s="9">
        <v>6180</v>
      </c>
      <c r="F7" s="9">
        <v>140</v>
      </c>
      <c r="G7" s="10">
        <v>0.75</v>
      </c>
      <c r="H7" s="10">
        <v>0.05</v>
      </c>
      <c r="I7" s="10">
        <v>0.19</v>
      </c>
      <c r="J7" s="10">
        <v>0</v>
      </c>
    </row>
    <row r="8" spans="1:10" x14ac:dyDescent="0.35">
      <c r="A8" s="4" t="s">
        <v>74</v>
      </c>
      <c r="B8" s="6">
        <v>55</v>
      </c>
      <c r="C8" s="6">
        <v>5</v>
      </c>
      <c r="D8" s="6">
        <v>45</v>
      </c>
      <c r="E8" s="6">
        <v>5</v>
      </c>
      <c r="F8" s="6" t="s">
        <v>100</v>
      </c>
      <c r="G8" s="7">
        <v>0.82</v>
      </c>
      <c r="H8" s="7" t="s">
        <v>100</v>
      </c>
      <c r="I8" s="7">
        <v>0.09</v>
      </c>
      <c r="J8" s="7" t="s">
        <v>100</v>
      </c>
    </row>
    <row r="9" spans="1:10" x14ac:dyDescent="0.35">
      <c r="A9" s="4" t="s">
        <v>75</v>
      </c>
      <c r="B9" s="6">
        <v>145</v>
      </c>
      <c r="C9" s="6">
        <v>15</v>
      </c>
      <c r="D9" s="6">
        <v>110</v>
      </c>
      <c r="E9" s="6">
        <v>20</v>
      </c>
      <c r="F9" s="6">
        <v>0</v>
      </c>
      <c r="G9" s="7">
        <v>0.75</v>
      </c>
      <c r="H9" s="7">
        <v>0.1</v>
      </c>
      <c r="I9" s="7">
        <v>0.15</v>
      </c>
      <c r="J9" s="7">
        <v>0</v>
      </c>
    </row>
    <row r="10" spans="1:10" x14ac:dyDescent="0.35">
      <c r="A10" s="4" t="s">
        <v>76</v>
      </c>
      <c r="B10" s="6">
        <v>160</v>
      </c>
      <c r="C10" s="6">
        <v>10</v>
      </c>
      <c r="D10" s="6">
        <v>115</v>
      </c>
      <c r="E10" s="6">
        <v>35</v>
      </c>
      <c r="F10" s="6">
        <v>0</v>
      </c>
      <c r="G10" s="7">
        <v>0.73</v>
      </c>
      <c r="H10" s="7">
        <v>0.05</v>
      </c>
      <c r="I10" s="7">
        <v>0.22</v>
      </c>
      <c r="J10" s="7">
        <v>0</v>
      </c>
    </row>
    <row r="11" spans="1:10" x14ac:dyDescent="0.35">
      <c r="A11" s="4" t="s">
        <v>77</v>
      </c>
      <c r="B11" s="6">
        <v>160</v>
      </c>
      <c r="C11" s="6">
        <v>5</v>
      </c>
      <c r="D11" s="6">
        <v>120</v>
      </c>
      <c r="E11" s="6">
        <v>35</v>
      </c>
      <c r="F11" s="6">
        <v>0</v>
      </c>
      <c r="G11" s="7">
        <v>0.74</v>
      </c>
      <c r="H11" s="7">
        <v>0.04</v>
      </c>
      <c r="I11" s="7">
        <v>0.23</v>
      </c>
      <c r="J11" s="7">
        <v>0</v>
      </c>
    </row>
    <row r="12" spans="1:10" x14ac:dyDescent="0.35">
      <c r="A12" s="4" t="s">
        <v>78</v>
      </c>
      <c r="B12" s="6">
        <v>165</v>
      </c>
      <c r="C12" s="6">
        <v>30</v>
      </c>
      <c r="D12" s="6">
        <v>95</v>
      </c>
      <c r="E12" s="6">
        <v>35</v>
      </c>
      <c r="F12" s="6" t="s">
        <v>100</v>
      </c>
      <c r="G12" s="7">
        <v>0.57999999999999996</v>
      </c>
      <c r="H12" s="7" t="s">
        <v>100</v>
      </c>
      <c r="I12" s="7">
        <v>0.23</v>
      </c>
      <c r="J12" s="7" t="s">
        <v>100</v>
      </c>
    </row>
    <row r="13" spans="1:10" x14ac:dyDescent="0.35">
      <c r="A13" s="4" t="s">
        <v>79</v>
      </c>
      <c r="B13" s="6">
        <v>200</v>
      </c>
      <c r="C13" s="6">
        <v>30</v>
      </c>
      <c r="D13" s="6">
        <v>125</v>
      </c>
      <c r="E13" s="6">
        <v>45</v>
      </c>
      <c r="F13" s="6" t="s">
        <v>100</v>
      </c>
      <c r="G13" s="7">
        <v>0.62</v>
      </c>
      <c r="H13" s="7" t="s">
        <v>100</v>
      </c>
      <c r="I13" s="7">
        <v>0.23</v>
      </c>
      <c r="J13" s="7" t="s">
        <v>100</v>
      </c>
    </row>
    <row r="14" spans="1:10" x14ac:dyDescent="0.35">
      <c r="A14" s="4" t="s">
        <v>80</v>
      </c>
      <c r="B14" s="6">
        <v>220</v>
      </c>
      <c r="C14" s="6">
        <v>30</v>
      </c>
      <c r="D14" s="6">
        <v>155</v>
      </c>
      <c r="E14" s="6">
        <v>35</v>
      </c>
      <c r="F14" s="6">
        <v>0</v>
      </c>
      <c r="G14" s="7">
        <v>0.7</v>
      </c>
      <c r="H14" s="7">
        <v>0.13</v>
      </c>
      <c r="I14" s="7">
        <v>0.17</v>
      </c>
      <c r="J14" s="7">
        <v>0</v>
      </c>
    </row>
    <row r="15" spans="1:10" x14ac:dyDescent="0.35">
      <c r="A15" s="4" t="s">
        <v>81</v>
      </c>
      <c r="B15" s="6">
        <v>275</v>
      </c>
      <c r="C15" s="6">
        <v>25</v>
      </c>
      <c r="D15" s="6">
        <v>185</v>
      </c>
      <c r="E15" s="6">
        <v>65</v>
      </c>
      <c r="F15" s="6">
        <v>5</v>
      </c>
      <c r="G15" s="7">
        <v>0.66</v>
      </c>
      <c r="H15" s="7">
        <v>0.08</v>
      </c>
      <c r="I15" s="7">
        <v>0.24</v>
      </c>
      <c r="J15" s="7">
        <v>0.01</v>
      </c>
    </row>
    <row r="16" spans="1:10" x14ac:dyDescent="0.35">
      <c r="A16" s="4" t="s">
        <v>82</v>
      </c>
      <c r="B16" s="6">
        <v>630</v>
      </c>
      <c r="C16" s="6">
        <v>55</v>
      </c>
      <c r="D16" s="6">
        <v>460</v>
      </c>
      <c r="E16" s="6">
        <v>110</v>
      </c>
      <c r="F16" s="6" t="s">
        <v>100</v>
      </c>
      <c r="G16" s="7">
        <v>0.73</v>
      </c>
      <c r="H16" s="7" t="s">
        <v>100</v>
      </c>
      <c r="I16" s="7">
        <v>0.18</v>
      </c>
      <c r="J16" s="7" t="s">
        <v>100</v>
      </c>
    </row>
    <row r="17" spans="1:10" x14ac:dyDescent="0.35">
      <c r="A17" s="4" t="s">
        <v>83</v>
      </c>
      <c r="B17" s="6">
        <v>950</v>
      </c>
      <c r="C17" s="6">
        <v>60</v>
      </c>
      <c r="D17" s="6">
        <v>710</v>
      </c>
      <c r="E17" s="6">
        <v>175</v>
      </c>
      <c r="F17" s="6" t="s">
        <v>100</v>
      </c>
      <c r="G17" s="7">
        <v>0.75</v>
      </c>
      <c r="H17" s="7" t="s">
        <v>100</v>
      </c>
      <c r="I17" s="7">
        <v>0.19</v>
      </c>
      <c r="J17" s="7" t="s">
        <v>100</v>
      </c>
    </row>
    <row r="18" spans="1:10" x14ac:dyDescent="0.35">
      <c r="A18" s="4" t="s">
        <v>84</v>
      </c>
      <c r="B18" s="6">
        <v>1240</v>
      </c>
      <c r="C18" s="6">
        <v>80</v>
      </c>
      <c r="D18" s="6">
        <v>930</v>
      </c>
      <c r="E18" s="6">
        <v>225</v>
      </c>
      <c r="F18" s="6">
        <v>5</v>
      </c>
      <c r="G18" s="7">
        <v>0.75</v>
      </c>
      <c r="H18" s="7">
        <v>0.06</v>
      </c>
      <c r="I18" s="7">
        <v>0.18</v>
      </c>
      <c r="J18" s="7">
        <v>0</v>
      </c>
    </row>
    <row r="19" spans="1:10" x14ac:dyDescent="0.35">
      <c r="A19" s="4" t="s">
        <v>85</v>
      </c>
      <c r="B19" s="6">
        <v>1175</v>
      </c>
      <c r="C19" s="6">
        <v>100</v>
      </c>
      <c r="D19" s="6">
        <v>800</v>
      </c>
      <c r="E19" s="6">
        <v>275</v>
      </c>
      <c r="F19" s="6">
        <v>5</v>
      </c>
      <c r="G19" s="7">
        <v>0.68</v>
      </c>
      <c r="H19" s="7">
        <v>0.08</v>
      </c>
      <c r="I19" s="7">
        <v>0.23</v>
      </c>
      <c r="J19" s="7">
        <v>0</v>
      </c>
    </row>
    <row r="20" spans="1:10" x14ac:dyDescent="0.35">
      <c r="A20" s="4" t="s">
        <v>86</v>
      </c>
      <c r="B20" s="6">
        <v>2615</v>
      </c>
      <c r="C20" s="6">
        <v>60</v>
      </c>
      <c r="D20" s="6">
        <v>2080</v>
      </c>
      <c r="E20" s="6">
        <v>460</v>
      </c>
      <c r="F20" s="6">
        <v>10</v>
      </c>
      <c r="G20" s="7">
        <v>0.8</v>
      </c>
      <c r="H20" s="7">
        <v>0.02</v>
      </c>
      <c r="I20" s="7">
        <v>0.18</v>
      </c>
      <c r="J20" s="7">
        <v>0</v>
      </c>
    </row>
    <row r="21" spans="1:10" x14ac:dyDescent="0.35">
      <c r="A21" s="4" t="s">
        <v>87</v>
      </c>
      <c r="B21" s="6">
        <v>1940</v>
      </c>
      <c r="C21" s="6">
        <v>80</v>
      </c>
      <c r="D21" s="6">
        <v>1495</v>
      </c>
      <c r="E21" s="6">
        <v>345</v>
      </c>
      <c r="F21" s="6">
        <v>20</v>
      </c>
      <c r="G21" s="7">
        <v>0.77</v>
      </c>
      <c r="H21" s="7">
        <v>0.04</v>
      </c>
      <c r="I21" s="7">
        <v>0.18</v>
      </c>
      <c r="J21" s="7">
        <v>0.01</v>
      </c>
    </row>
    <row r="22" spans="1:10" x14ac:dyDescent="0.35">
      <c r="A22" s="4" t="s">
        <v>88</v>
      </c>
      <c r="B22" s="6">
        <v>2545</v>
      </c>
      <c r="C22" s="6">
        <v>115</v>
      </c>
      <c r="D22" s="6">
        <v>1925</v>
      </c>
      <c r="E22" s="6">
        <v>495</v>
      </c>
      <c r="F22" s="6">
        <v>10</v>
      </c>
      <c r="G22" s="7">
        <v>0.76</v>
      </c>
      <c r="H22" s="7">
        <v>0.04</v>
      </c>
      <c r="I22" s="7">
        <v>0.19</v>
      </c>
      <c r="J22" s="7">
        <v>0</v>
      </c>
    </row>
    <row r="23" spans="1:10" x14ac:dyDescent="0.35">
      <c r="A23" s="4" t="s">
        <v>89</v>
      </c>
      <c r="B23" s="6">
        <v>2235</v>
      </c>
      <c r="C23" s="6">
        <v>40</v>
      </c>
      <c r="D23" s="6">
        <v>1735</v>
      </c>
      <c r="E23" s="6">
        <v>450</v>
      </c>
      <c r="F23" s="6">
        <v>10</v>
      </c>
      <c r="G23" s="7">
        <v>0.78</v>
      </c>
      <c r="H23" s="7">
        <v>0.02</v>
      </c>
      <c r="I23" s="7">
        <v>0.2</v>
      </c>
      <c r="J23" s="7">
        <v>0</v>
      </c>
    </row>
    <row r="24" spans="1:10" x14ac:dyDescent="0.35">
      <c r="A24" s="4" t="s">
        <v>90</v>
      </c>
      <c r="B24" s="6">
        <v>2550</v>
      </c>
      <c r="C24" s="6">
        <v>70</v>
      </c>
      <c r="D24" s="6">
        <v>2030</v>
      </c>
      <c r="E24" s="6">
        <v>445</v>
      </c>
      <c r="F24" s="6">
        <v>5</v>
      </c>
      <c r="G24" s="7">
        <v>0.8</v>
      </c>
      <c r="H24" s="7">
        <v>0.03</v>
      </c>
      <c r="I24" s="7">
        <v>0.17</v>
      </c>
      <c r="J24" s="7">
        <v>0</v>
      </c>
    </row>
    <row r="25" spans="1:10" x14ac:dyDescent="0.35">
      <c r="A25" s="4" t="s">
        <v>91</v>
      </c>
      <c r="B25" s="6">
        <v>2515</v>
      </c>
      <c r="C25" s="6">
        <v>75</v>
      </c>
      <c r="D25" s="6">
        <v>1980</v>
      </c>
      <c r="E25" s="6">
        <v>440</v>
      </c>
      <c r="F25" s="6">
        <v>15</v>
      </c>
      <c r="G25" s="7">
        <v>0.79</v>
      </c>
      <c r="H25" s="7">
        <v>0.03</v>
      </c>
      <c r="I25" s="7">
        <v>0.18</v>
      </c>
      <c r="J25" s="7">
        <v>0.01</v>
      </c>
    </row>
    <row r="26" spans="1:10" x14ac:dyDescent="0.35">
      <c r="A26" s="4" t="s">
        <v>92</v>
      </c>
      <c r="B26" s="6">
        <v>2350</v>
      </c>
      <c r="C26" s="6">
        <v>115</v>
      </c>
      <c r="D26" s="6">
        <v>1810</v>
      </c>
      <c r="E26" s="6">
        <v>410</v>
      </c>
      <c r="F26" s="6">
        <v>10</v>
      </c>
      <c r="G26" s="7">
        <v>0.77</v>
      </c>
      <c r="H26" s="7">
        <v>0.05</v>
      </c>
      <c r="I26" s="7">
        <v>0.18</v>
      </c>
      <c r="J26" s="7">
        <v>0</v>
      </c>
    </row>
    <row r="27" spans="1:10" x14ac:dyDescent="0.35">
      <c r="A27" s="4" t="s">
        <v>93</v>
      </c>
      <c r="B27" s="6">
        <v>2720</v>
      </c>
      <c r="C27" s="6">
        <v>205</v>
      </c>
      <c r="D27" s="6">
        <v>2010</v>
      </c>
      <c r="E27" s="6">
        <v>500</v>
      </c>
      <c r="F27" s="6">
        <v>5</v>
      </c>
      <c r="G27" s="7">
        <v>0.74</v>
      </c>
      <c r="H27" s="7">
        <v>0.08</v>
      </c>
      <c r="I27" s="7">
        <v>0.18</v>
      </c>
      <c r="J27" s="7">
        <v>0</v>
      </c>
    </row>
    <row r="28" spans="1:10" x14ac:dyDescent="0.35">
      <c r="A28" s="4" t="s">
        <v>94</v>
      </c>
      <c r="B28" s="6">
        <v>2715</v>
      </c>
      <c r="C28" s="6">
        <v>250</v>
      </c>
      <c r="D28" s="6">
        <v>1915</v>
      </c>
      <c r="E28" s="6">
        <v>535</v>
      </c>
      <c r="F28" s="6">
        <v>15</v>
      </c>
      <c r="G28" s="7">
        <v>0.71</v>
      </c>
      <c r="H28" s="7">
        <v>0.09</v>
      </c>
      <c r="I28" s="7">
        <v>0.2</v>
      </c>
      <c r="J28" s="7">
        <v>0.01</v>
      </c>
    </row>
    <row r="29" spans="1:10" x14ac:dyDescent="0.35">
      <c r="A29" s="4" t="s">
        <v>95</v>
      </c>
      <c r="B29" s="6">
        <v>2495</v>
      </c>
      <c r="C29" s="6">
        <v>150</v>
      </c>
      <c r="D29" s="6">
        <v>1905</v>
      </c>
      <c r="E29" s="6">
        <v>430</v>
      </c>
      <c r="F29" s="6">
        <v>10</v>
      </c>
      <c r="G29" s="7">
        <v>0.76</v>
      </c>
      <c r="H29" s="7">
        <v>0.06</v>
      </c>
      <c r="I29" s="7">
        <v>0.17</v>
      </c>
      <c r="J29" s="7">
        <v>0</v>
      </c>
    </row>
    <row r="30" spans="1:10" x14ac:dyDescent="0.35">
      <c r="A30" s="4" t="s">
        <v>96</v>
      </c>
      <c r="B30" s="6">
        <v>2630</v>
      </c>
      <c r="C30" s="6">
        <v>95</v>
      </c>
      <c r="D30" s="6">
        <v>1935</v>
      </c>
      <c r="E30" s="6">
        <v>585</v>
      </c>
      <c r="F30" s="6">
        <v>15</v>
      </c>
      <c r="G30" s="7">
        <v>0.74</v>
      </c>
      <c r="H30" s="7">
        <v>0.04</v>
      </c>
      <c r="I30" s="7">
        <v>0.22</v>
      </c>
      <c r="J30" s="7">
        <v>0.01</v>
      </c>
    </row>
    <row r="31" spans="1:10" x14ac:dyDescent="0.35">
      <c r="A31" s="8" t="s">
        <v>97</v>
      </c>
      <c r="B31" s="9">
        <v>685</v>
      </c>
      <c r="C31" s="9">
        <v>60</v>
      </c>
      <c r="D31" s="9">
        <v>485</v>
      </c>
      <c r="E31" s="9">
        <v>135</v>
      </c>
      <c r="F31" s="9">
        <v>5</v>
      </c>
      <c r="G31" s="10">
        <v>0.71</v>
      </c>
      <c r="H31" s="10">
        <v>0.09</v>
      </c>
      <c r="I31" s="10">
        <v>0.2</v>
      </c>
      <c r="J31" s="10">
        <v>0</v>
      </c>
    </row>
    <row r="32" spans="1:10" x14ac:dyDescent="0.35">
      <c r="A32" s="8" t="s">
        <v>98</v>
      </c>
      <c r="B32" s="9">
        <v>16575</v>
      </c>
      <c r="C32" s="9">
        <v>740</v>
      </c>
      <c r="D32" s="9">
        <v>12630</v>
      </c>
      <c r="E32" s="9">
        <v>3135</v>
      </c>
      <c r="F32" s="9">
        <v>70</v>
      </c>
      <c r="G32" s="10">
        <v>0.76</v>
      </c>
      <c r="H32" s="10">
        <v>0.04</v>
      </c>
      <c r="I32" s="10">
        <v>0.19</v>
      </c>
      <c r="J32" s="10">
        <v>0</v>
      </c>
    </row>
    <row r="33" spans="1:10" x14ac:dyDescent="0.35">
      <c r="A33" s="8" t="s">
        <v>99</v>
      </c>
      <c r="B33" s="9">
        <v>15430</v>
      </c>
      <c r="C33" s="9">
        <v>895</v>
      </c>
      <c r="D33" s="9">
        <v>11560</v>
      </c>
      <c r="E33" s="9">
        <v>2910</v>
      </c>
      <c r="F33" s="9">
        <v>65</v>
      </c>
      <c r="G33" s="10">
        <v>0.75</v>
      </c>
      <c r="H33" s="10">
        <v>0.06</v>
      </c>
      <c r="I33" s="10">
        <v>0.19</v>
      </c>
      <c r="J33" s="10">
        <v>0</v>
      </c>
    </row>
    <row r="34" spans="1:10" x14ac:dyDescent="0.35">
      <c r="A34" s="4" t="s">
        <v>21</v>
      </c>
      <c r="B34" t="s">
        <v>22</v>
      </c>
    </row>
    <row r="35" spans="1:10" x14ac:dyDescent="0.35">
      <c r="A35" s="4" t="s">
        <v>23</v>
      </c>
      <c r="B35" t="s">
        <v>24</v>
      </c>
    </row>
    <row r="36" spans="1:10" x14ac:dyDescent="0.35">
      <c r="A36" s="4" t="s">
        <v>25</v>
      </c>
      <c r="B36" t="s">
        <v>26</v>
      </c>
    </row>
    <row r="37" spans="1:10" x14ac:dyDescent="0.35">
      <c r="A37" s="4" t="s">
        <v>27</v>
      </c>
      <c r="B37" t="s">
        <v>213</v>
      </c>
    </row>
    <row r="38" spans="1:10" x14ac:dyDescent="0.35">
      <c r="A38" s="4" t="s">
        <v>31</v>
      </c>
      <c r="B38" t="s">
        <v>32</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showGridLines="0" workbookViewId="0"/>
  </sheetViews>
  <sheetFormatPr defaultColWidth="11.53515625" defaultRowHeight="15.5" x14ac:dyDescent="0.35"/>
  <cols>
    <col min="1" max="1" width="22.69140625" customWidth="1"/>
    <col min="2" max="10" width="12.69140625" customWidth="1"/>
  </cols>
  <sheetData>
    <row r="1" spans="1:10" ht="19.5" x14ac:dyDescent="0.45">
      <c r="A1" s="1" t="s">
        <v>229</v>
      </c>
    </row>
    <row r="2" spans="1:10" x14ac:dyDescent="0.35">
      <c r="A2" t="s">
        <v>59</v>
      </c>
    </row>
    <row r="3" spans="1:10" x14ac:dyDescent="0.35">
      <c r="A3" t="s">
        <v>60</v>
      </c>
    </row>
    <row r="4" spans="1:10" x14ac:dyDescent="0.35">
      <c r="A4" t="s">
        <v>109</v>
      </c>
    </row>
    <row r="5" spans="1:10" x14ac:dyDescent="0.35">
      <c r="A5" t="s">
        <v>62</v>
      </c>
    </row>
    <row r="6" spans="1:10" ht="62" x14ac:dyDescent="0.35">
      <c r="A6" s="3" t="s">
        <v>110</v>
      </c>
      <c r="B6" s="5" t="s">
        <v>64</v>
      </c>
      <c r="C6" s="5" t="s">
        <v>65</v>
      </c>
      <c r="D6" s="5" t="s">
        <v>66</v>
      </c>
      <c r="E6" s="5" t="s">
        <v>67</v>
      </c>
      <c r="F6" s="5" t="s">
        <v>68</v>
      </c>
      <c r="G6" s="5" t="s">
        <v>69</v>
      </c>
      <c r="H6" s="5" t="s">
        <v>70</v>
      </c>
      <c r="I6" s="5" t="s">
        <v>71</v>
      </c>
      <c r="J6" s="5" t="s">
        <v>72</v>
      </c>
    </row>
    <row r="7" spans="1:10" x14ac:dyDescent="0.35">
      <c r="A7" s="8" t="s">
        <v>73</v>
      </c>
      <c r="B7" s="9">
        <v>32690</v>
      </c>
      <c r="C7" s="10">
        <v>1</v>
      </c>
      <c r="D7" s="9">
        <v>24345</v>
      </c>
      <c r="E7" s="9">
        <v>18020</v>
      </c>
      <c r="F7" s="9">
        <v>4000</v>
      </c>
      <c r="G7" s="9">
        <v>2325</v>
      </c>
      <c r="H7" s="10">
        <v>0.74</v>
      </c>
      <c r="I7" s="10">
        <v>0.16</v>
      </c>
      <c r="J7" s="10">
        <v>0.1</v>
      </c>
    </row>
    <row r="8" spans="1:10" x14ac:dyDescent="0.35">
      <c r="A8" s="4" t="s">
        <v>111</v>
      </c>
      <c r="B8" s="6">
        <v>1205</v>
      </c>
      <c r="C8" s="7">
        <v>0.04</v>
      </c>
      <c r="D8" s="6">
        <v>735</v>
      </c>
      <c r="E8" s="6">
        <v>495</v>
      </c>
      <c r="F8" s="6">
        <v>160</v>
      </c>
      <c r="G8" s="6">
        <v>80</v>
      </c>
      <c r="H8" s="7">
        <v>0.67</v>
      </c>
      <c r="I8" s="7">
        <v>0.22</v>
      </c>
      <c r="J8" s="7">
        <v>0.11</v>
      </c>
    </row>
    <row r="9" spans="1:10" x14ac:dyDescent="0.35">
      <c r="A9" s="4" t="s">
        <v>112</v>
      </c>
      <c r="B9" s="6">
        <v>3445</v>
      </c>
      <c r="C9" s="7">
        <v>0.11</v>
      </c>
      <c r="D9" s="6">
        <v>2600</v>
      </c>
      <c r="E9" s="6">
        <v>1915</v>
      </c>
      <c r="F9" s="6">
        <v>460</v>
      </c>
      <c r="G9" s="6">
        <v>225</v>
      </c>
      <c r="H9" s="7">
        <v>0.74</v>
      </c>
      <c r="I9" s="7">
        <v>0.18</v>
      </c>
      <c r="J9" s="7">
        <v>0.09</v>
      </c>
    </row>
    <row r="10" spans="1:10" x14ac:dyDescent="0.35">
      <c r="A10" s="4" t="s">
        <v>113</v>
      </c>
      <c r="B10" s="6">
        <v>2545</v>
      </c>
      <c r="C10" s="7">
        <v>0.08</v>
      </c>
      <c r="D10" s="6">
        <v>1925</v>
      </c>
      <c r="E10" s="6">
        <v>1380</v>
      </c>
      <c r="F10" s="6">
        <v>380</v>
      </c>
      <c r="G10" s="6">
        <v>165</v>
      </c>
      <c r="H10" s="7">
        <v>0.72</v>
      </c>
      <c r="I10" s="7">
        <v>0.2</v>
      </c>
      <c r="J10" s="7">
        <v>0.09</v>
      </c>
    </row>
    <row r="11" spans="1:10" x14ac:dyDescent="0.35">
      <c r="A11" s="4" t="s">
        <v>114</v>
      </c>
      <c r="B11" s="6">
        <v>3500</v>
      </c>
      <c r="C11" s="7">
        <v>0.11</v>
      </c>
      <c r="D11" s="6">
        <v>2605</v>
      </c>
      <c r="E11" s="6">
        <v>1870</v>
      </c>
      <c r="F11" s="6">
        <v>480</v>
      </c>
      <c r="G11" s="6">
        <v>255</v>
      </c>
      <c r="H11" s="7">
        <v>0.72</v>
      </c>
      <c r="I11" s="7">
        <v>0.18</v>
      </c>
      <c r="J11" s="7">
        <v>0.1</v>
      </c>
    </row>
    <row r="12" spans="1:10" x14ac:dyDescent="0.35">
      <c r="A12" s="4" t="s">
        <v>115</v>
      </c>
      <c r="B12" s="6">
        <v>3755</v>
      </c>
      <c r="C12" s="7">
        <v>0.11</v>
      </c>
      <c r="D12" s="6">
        <v>2860</v>
      </c>
      <c r="E12" s="6">
        <v>2050</v>
      </c>
      <c r="F12" s="6">
        <v>535</v>
      </c>
      <c r="G12" s="6">
        <v>275</v>
      </c>
      <c r="H12" s="7">
        <v>0.72</v>
      </c>
      <c r="I12" s="7">
        <v>0.19</v>
      </c>
      <c r="J12" s="7">
        <v>0.1</v>
      </c>
    </row>
    <row r="13" spans="1:10" x14ac:dyDescent="0.35">
      <c r="A13" s="4" t="s">
        <v>116</v>
      </c>
      <c r="B13" s="6">
        <v>3140</v>
      </c>
      <c r="C13" s="7">
        <v>0.1</v>
      </c>
      <c r="D13" s="6">
        <v>2320</v>
      </c>
      <c r="E13" s="6">
        <v>1650</v>
      </c>
      <c r="F13" s="6">
        <v>435</v>
      </c>
      <c r="G13" s="6">
        <v>235</v>
      </c>
      <c r="H13" s="7">
        <v>0.71</v>
      </c>
      <c r="I13" s="7">
        <v>0.19</v>
      </c>
      <c r="J13" s="7">
        <v>0.1</v>
      </c>
    </row>
    <row r="14" spans="1:10" x14ac:dyDescent="0.35">
      <c r="A14" s="4" t="s">
        <v>117</v>
      </c>
      <c r="B14" s="6">
        <v>2265</v>
      </c>
      <c r="C14" s="7">
        <v>7.0000000000000007E-2</v>
      </c>
      <c r="D14" s="6">
        <v>1705</v>
      </c>
      <c r="E14" s="6">
        <v>1205</v>
      </c>
      <c r="F14" s="6">
        <v>320</v>
      </c>
      <c r="G14" s="6">
        <v>180</v>
      </c>
      <c r="H14" s="7">
        <v>0.71</v>
      </c>
      <c r="I14" s="7">
        <v>0.19</v>
      </c>
      <c r="J14" s="7">
        <v>0.1</v>
      </c>
    </row>
    <row r="15" spans="1:10" x14ac:dyDescent="0.35">
      <c r="A15" s="4" t="s">
        <v>118</v>
      </c>
      <c r="B15" s="6">
        <v>2295</v>
      </c>
      <c r="C15" s="7">
        <v>7.0000000000000007E-2</v>
      </c>
      <c r="D15" s="6">
        <v>1730</v>
      </c>
      <c r="E15" s="6">
        <v>1245</v>
      </c>
      <c r="F15" s="6">
        <v>275</v>
      </c>
      <c r="G15" s="6">
        <v>210</v>
      </c>
      <c r="H15" s="7">
        <v>0.72</v>
      </c>
      <c r="I15" s="7">
        <v>0.16</v>
      </c>
      <c r="J15" s="7">
        <v>0.12</v>
      </c>
    </row>
    <row r="16" spans="1:10" x14ac:dyDescent="0.35">
      <c r="A16" s="4" t="s">
        <v>119</v>
      </c>
      <c r="B16" s="6">
        <v>2955</v>
      </c>
      <c r="C16" s="7">
        <v>0.09</v>
      </c>
      <c r="D16" s="6">
        <v>2215</v>
      </c>
      <c r="E16" s="6">
        <v>1665</v>
      </c>
      <c r="F16" s="6">
        <v>315</v>
      </c>
      <c r="G16" s="6">
        <v>230</v>
      </c>
      <c r="H16" s="7">
        <v>0.75</v>
      </c>
      <c r="I16" s="7">
        <v>0.14000000000000001</v>
      </c>
      <c r="J16" s="7">
        <v>0.1</v>
      </c>
    </row>
    <row r="17" spans="1:10" x14ac:dyDescent="0.35">
      <c r="A17" s="4" t="s">
        <v>120</v>
      </c>
      <c r="B17" s="6">
        <v>3480</v>
      </c>
      <c r="C17" s="7">
        <v>0.11</v>
      </c>
      <c r="D17" s="6">
        <v>2575</v>
      </c>
      <c r="E17" s="6">
        <v>2055</v>
      </c>
      <c r="F17" s="6">
        <v>295</v>
      </c>
      <c r="G17" s="6">
        <v>225</v>
      </c>
      <c r="H17" s="7">
        <v>0.8</v>
      </c>
      <c r="I17" s="7">
        <v>0.11</v>
      </c>
      <c r="J17" s="7">
        <v>0.09</v>
      </c>
    </row>
    <row r="18" spans="1:10" x14ac:dyDescent="0.35">
      <c r="A18" s="4" t="s">
        <v>121</v>
      </c>
      <c r="B18" s="6">
        <v>4105</v>
      </c>
      <c r="C18" s="7">
        <v>0.13</v>
      </c>
      <c r="D18" s="6">
        <v>3080</v>
      </c>
      <c r="E18" s="6">
        <v>2485</v>
      </c>
      <c r="F18" s="6">
        <v>350</v>
      </c>
      <c r="G18" s="6">
        <v>240</v>
      </c>
      <c r="H18" s="7">
        <v>0.81</v>
      </c>
      <c r="I18" s="7">
        <v>0.11</v>
      </c>
      <c r="J18" s="7">
        <v>0.08</v>
      </c>
    </row>
    <row r="19" spans="1:10" x14ac:dyDescent="0.35">
      <c r="A19" s="4" t="s">
        <v>21</v>
      </c>
      <c r="B19" t="s">
        <v>22</v>
      </c>
    </row>
    <row r="20" spans="1:10" x14ac:dyDescent="0.35">
      <c r="A20" s="4" t="s">
        <v>23</v>
      </c>
      <c r="B20" t="s">
        <v>24</v>
      </c>
    </row>
    <row r="21" spans="1:10" x14ac:dyDescent="0.35">
      <c r="A21" s="4" t="s">
        <v>29</v>
      </c>
      <c r="B21" t="s">
        <v>30</v>
      </c>
    </row>
    <row r="22" spans="1:10" x14ac:dyDescent="0.35">
      <c r="A22" s="4"/>
    </row>
    <row r="23" spans="1:10" x14ac:dyDescent="0.35">
      <c r="A23" s="4"/>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showGridLines="0" workbookViewId="0"/>
  </sheetViews>
  <sheetFormatPr defaultColWidth="11.53515625" defaultRowHeight="15.5" x14ac:dyDescent="0.35"/>
  <cols>
    <col min="1" max="1" width="22.69140625" customWidth="1"/>
    <col min="2" max="10" width="12.69140625" customWidth="1"/>
  </cols>
  <sheetData>
    <row r="1" spans="1:10" ht="19.5" x14ac:dyDescent="0.45">
      <c r="A1" s="1" t="s">
        <v>230</v>
      </c>
    </row>
    <row r="2" spans="1:10" x14ac:dyDescent="0.35">
      <c r="A2" t="s">
        <v>59</v>
      </c>
    </row>
    <row r="3" spans="1:10" x14ac:dyDescent="0.35">
      <c r="A3" t="s">
        <v>60</v>
      </c>
    </row>
    <row r="4" spans="1:10" x14ac:dyDescent="0.35">
      <c r="A4" t="s">
        <v>122</v>
      </c>
    </row>
    <row r="5" spans="1:10" x14ac:dyDescent="0.35">
      <c r="A5" t="s">
        <v>62</v>
      </c>
    </row>
    <row r="6" spans="1:10" ht="62" x14ac:dyDescent="0.35">
      <c r="A6" s="3" t="s">
        <v>123</v>
      </c>
      <c r="B6" s="5" t="s">
        <v>64</v>
      </c>
      <c r="C6" s="5" t="s">
        <v>65</v>
      </c>
      <c r="D6" s="5" t="s">
        <v>66</v>
      </c>
      <c r="E6" s="5" t="s">
        <v>67</v>
      </c>
      <c r="F6" s="5" t="s">
        <v>68</v>
      </c>
      <c r="G6" s="5" t="s">
        <v>69</v>
      </c>
      <c r="H6" s="5" t="s">
        <v>70</v>
      </c>
      <c r="I6" s="5" t="s">
        <v>71</v>
      </c>
      <c r="J6" s="5" t="s">
        <v>72</v>
      </c>
    </row>
    <row r="7" spans="1:10" x14ac:dyDescent="0.35">
      <c r="A7" s="8" t="s">
        <v>73</v>
      </c>
      <c r="B7" s="9">
        <v>32690</v>
      </c>
      <c r="C7" s="10">
        <v>1</v>
      </c>
      <c r="D7" s="9">
        <v>24345</v>
      </c>
      <c r="E7" s="9">
        <v>18020</v>
      </c>
      <c r="F7" s="9">
        <v>4000</v>
      </c>
      <c r="G7" s="9">
        <v>2325</v>
      </c>
      <c r="H7" s="10">
        <v>0.74</v>
      </c>
      <c r="I7" s="10">
        <v>0.16</v>
      </c>
      <c r="J7" s="10">
        <v>0.1</v>
      </c>
    </row>
    <row r="8" spans="1:10" x14ac:dyDescent="0.35">
      <c r="A8" s="4" t="s">
        <v>124</v>
      </c>
      <c r="B8" s="6">
        <v>860</v>
      </c>
      <c r="C8" s="7">
        <v>0.03</v>
      </c>
      <c r="D8" s="6">
        <v>670</v>
      </c>
      <c r="E8" s="6">
        <v>490</v>
      </c>
      <c r="F8" s="6">
        <v>120</v>
      </c>
      <c r="G8" s="6">
        <v>60</v>
      </c>
      <c r="H8" s="7">
        <v>0.73</v>
      </c>
      <c r="I8" s="7">
        <v>0.18</v>
      </c>
      <c r="J8" s="7">
        <v>0.09</v>
      </c>
    </row>
    <row r="9" spans="1:10" x14ac:dyDescent="0.35">
      <c r="A9" s="4" t="s">
        <v>125</v>
      </c>
      <c r="B9" s="6">
        <v>1060</v>
      </c>
      <c r="C9" s="7">
        <v>0.03</v>
      </c>
      <c r="D9" s="6">
        <v>790</v>
      </c>
      <c r="E9" s="6">
        <v>570</v>
      </c>
      <c r="F9" s="6">
        <v>140</v>
      </c>
      <c r="G9" s="6">
        <v>80</v>
      </c>
      <c r="H9" s="7">
        <v>0.72</v>
      </c>
      <c r="I9" s="7">
        <v>0.18</v>
      </c>
      <c r="J9" s="7">
        <v>0.1</v>
      </c>
    </row>
    <row r="10" spans="1:10" x14ac:dyDescent="0.35">
      <c r="A10" s="4" t="s">
        <v>126</v>
      </c>
      <c r="B10" s="6">
        <v>790</v>
      </c>
      <c r="C10" s="7">
        <v>0.02</v>
      </c>
      <c r="D10" s="6">
        <v>635</v>
      </c>
      <c r="E10" s="6">
        <v>470</v>
      </c>
      <c r="F10" s="6">
        <v>105</v>
      </c>
      <c r="G10" s="6">
        <v>65</v>
      </c>
      <c r="H10" s="7">
        <v>0.74</v>
      </c>
      <c r="I10" s="7">
        <v>0.16</v>
      </c>
      <c r="J10" s="7">
        <v>0.1</v>
      </c>
    </row>
    <row r="11" spans="1:10" x14ac:dyDescent="0.35">
      <c r="A11" s="4" t="s">
        <v>127</v>
      </c>
      <c r="B11" s="6">
        <v>345</v>
      </c>
      <c r="C11" s="7">
        <v>0.01</v>
      </c>
      <c r="D11" s="6">
        <v>245</v>
      </c>
      <c r="E11" s="6">
        <v>175</v>
      </c>
      <c r="F11" s="6">
        <v>40</v>
      </c>
      <c r="G11" s="6">
        <v>35</v>
      </c>
      <c r="H11" s="7">
        <v>0.71</v>
      </c>
      <c r="I11" s="7">
        <v>0.16</v>
      </c>
      <c r="J11" s="7">
        <v>0.14000000000000001</v>
      </c>
    </row>
    <row r="12" spans="1:10" x14ac:dyDescent="0.35">
      <c r="A12" s="4" t="s">
        <v>128</v>
      </c>
      <c r="B12" s="6">
        <v>310</v>
      </c>
      <c r="C12" s="7">
        <v>0.01</v>
      </c>
      <c r="D12" s="6">
        <v>225</v>
      </c>
      <c r="E12" s="6">
        <v>170</v>
      </c>
      <c r="F12" s="6">
        <v>35</v>
      </c>
      <c r="G12" s="6">
        <v>20</v>
      </c>
      <c r="H12" s="7">
        <v>0.76</v>
      </c>
      <c r="I12" s="7">
        <v>0.15</v>
      </c>
      <c r="J12" s="7">
        <v>0.09</v>
      </c>
    </row>
    <row r="13" spans="1:10" x14ac:dyDescent="0.35">
      <c r="A13" s="4" t="s">
        <v>129</v>
      </c>
      <c r="B13" s="6">
        <v>820</v>
      </c>
      <c r="C13" s="7">
        <v>0.03</v>
      </c>
      <c r="D13" s="6">
        <v>540</v>
      </c>
      <c r="E13" s="6">
        <v>400</v>
      </c>
      <c r="F13" s="6">
        <v>75</v>
      </c>
      <c r="G13" s="6">
        <v>65</v>
      </c>
      <c r="H13" s="7">
        <v>0.74</v>
      </c>
      <c r="I13" s="7">
        <v>0.14000000000000001</v>
      </c>
      <c r="J13" s="7">
        <v>0.12</v>
      </c>
    </row>
    <row r="14" spans="1:10" x14ac:dyDescent="0.35">
      <c r="A14" s="4" t="s">
        <v>130</v>
      </c>
      <c r="B14" s="6">
        <v>1935</v>
      </c>
      <c r="C14" s="7">
        <v>0.06</v>
      </c>
      <c r="D14" s="6">
        <v>1620</v>
      </c>
      <c r="E14" s="6">
        <v>1215</v>
      </c>
      <c r="F14" s="6">
        <v>275</v>
      </c>
      <c r="G14" s="6">
        <v>130</v>
      </c>
      <c r="H14" s="7">
        <v>0.75</v>
      </c>
      <c r="I14" s="7">
        <v>0.17</v>
      </c>
      <c r="J14" s="7">
        <v>0.08</v>
      </c>
    </row>
    <row r="15" spans="1:10" x14ac:dyDescent="0.35">
      <c r="A15" s="4" t="s">
        <v>131</v>
      </c>
      <c r="B15" s="6">
        <v>1030</v>
      </c>
      <c r="C15" s="7">
        <v>0.03</v>
      </c>
      <c r="D15" s="6">
        <v>790</v>
      </c>
      <c r="E15" s="6">
        <v>600</v>
      </c>
      <c r="F15" s="6">
        <v>120</v>
      </c>
      <c r="G15" s="6">
        <v>70</v>
      </c>
      <c r="H15" s="7">
        <v>0.76</v>
      </c>
      <c r="I15" s="7">
        <v>0.15</v>
      </c>
      <c r="J15" s="7">
        <v>0.09</v>
      </c>
    </row>
    <row r="16" spans="1:10" x14ac:dyDescent="0.35">
      <c r="A16" s="4" t="s">
        <v>132</v>
      </c>
      <c r="B16" s="6">
        <v>400</v>
      </c>
      <c r="C16" s="7">
        <v>0.01</v>
      </c>
      <c r="D16" s="6">
        <v>280</v>
      </c>
      <c r="E16" s="6">
        <v>225</v>
      </c>
      <c r="F16" s="6">
        <v>35</v>
      </c>
      <c r="G16" s="6">
        <v>20</v>
      </c>
      <c r="H16" s="7">
        <v>0.8</v>
      </c>
      <c r="I16" s="7">
        <v>0.12</v>
      </c>
      <c r="J16" s="7">
        <v>0.08</v>
      </c>
    </row>
    <row r="17" spans="1:10" x14ac:dyDescent="0.35">
      <c r="A17" s="4" t="s">
        <v>133</v>
      </c>
      <c r="B17" s="6">
        <v>470</v>
      </c>
      <c r="C17" s="7">
        <v>0.01</v>
      </c>
      <c r="D17" s="6">
        <v>320</v>
      </c>
      <c r="E17" s="6">
        <v>230</v>
      </c>
      <c r="F17" s="6">
        <v>55</v>
      </c>
      <c r="G17" s="6">
        <v>35</v>
      </c>
      <c r="H17" s="7">
        <v>0.72</v>
      </c>
      <c r="I17" s="7">
        <v>0.17</v>
      </c>
      <c r="J17" s="7">
        <v>0.11</v>
      </c>
    </row>
    <row r="18" spans="1:10" x14ac:dyDescent="0.35">
      <c r="A18" s="4" t="s">
        <v>134</v>
      </c>
      <c r="B18" s="6">
        <v>400</v>
      </c>
      <c r="C18" s="7">
        <v>0.01</v>
      </c>
      <c r="D18" s="6">
        <v>270</v>
      </c>
      <c r="E18" s="6">
        <v>195</v>
      </c>
      <c r="F18" s="6">
        <v>45</v>
      </c>
      <c r="G18" s="6">
        <v>30</v>
      </c>
      <c r="H18" s="7">
        <v>0.72</v>
      </c>
      <c r="I18" s="7">
        <v>0.17</v>
      </c>
      <c r="J18" s="7">
        <v>0.11</v>
      </c>
    </row>
    <row r="19" spans="1:10" x14ac:dyDescent="0.35">
      <c r="A19" s="4" t="s">
        <v>135</v>
      </c>
      <c r="B19" s="6">
        <v>1530</v>
      </c>
      <c r="C19" s="7">
        <v>0.05</v>
      </c>
      <c r="D19" s="6">
        <v>1045</v>
      </c>
      <c r="E19" s="6">
        <v>780</v>
      </c>
      <c r="F19" s="6">
        <v>160</v>
      </c>
      <c r="G19" s="6">
        <v>105</v>
      </c>
      <c r="H19" s="7">
        <v>0.75</v>
      </c>
      <c r="I19" s="7">
        <v>0.15</v>
      </c>
      <c r="J19" s="7">
        <v>0.1</v>
      </c>
    </row>
    <row r="20" spans="1:10" x14ac:dyDescent="0.35">
      <c r="A20" s="4" t="s">
        <v>136</v>
      </c>
      <c r="B20" s="6">
        <v>830</v>
      </c>
      <c r="C20" s="7">
        <v>0.03</v>
      </c>
      <c r="D20" s="6">
        <v>595</v>
      </c>
      <c r="E20" s="6">
        <v>450</v>
      </c>
      <c r="F20" s="6">
        <v>100</v>
      </c>
      <c r="G20" s="6">
        <v>45</v>
      </c>
      <c r="H20" s="7">
        <v>0.76</v>
      </c>
      <c r="I20" s="7">
        <v>0.17</v>
      </c>
      <c r="J20" s="7">
        <v>0.08</v>
      </c>
    </row>
    <row r="21" spans="1:10" x14ac:dyDescent="0.35">
      <c r="A21" s="4" t="s">
        <v>137</v>
      </c>
      <c r="B21" s="6">
        <v>2705</v>
      </c>
      <c r="C21" s="7">
        <v>0.08</v>
      </c>
      <c r="D21" s="6">
        <v>2050</v>
      </c>
      <c r="E21" s="6">
        <v>1510</v>
      </c>
      <c r="F21" s="6">
        <v>350</v>
      </c>
      <c r="G21" s="6">
        <v>190</v>
      </c>
      <c r="H21" s="7">
        <v>0.74</v>
      </c>
      <c r="I21" s="7">
        <v>0.17</v>
      </c>
      <c r="J21" s="7">
        <v>0.09</v>
      </c>
    </row>
    <row r="22" spans="1:10" x14ac:dyDescent="0.35">
      <c r="A22" s="4" t="s">
        <v>138</v>
      </c>
      <c r="B22" s="6">
        <v>4005</v>
      </c>
      <c r="C22" s="7">
        <v>0.12</v>
      </c>
      <c r="D22" s="6">
        <v>2800</v>
      </c>
      <c r="E22" s="6">
        <v>2010</v>
      </c>
      <c r="F22" s="6">
        <v>485</v>
      </c>
      <c r="G22" s="6">
        <v>305</v>
      </c>
      <c r="H22" s="7">
        <v>0.72</v>
      </c>
      <c r="I22" s="7">
        <v>0.17</v>
      </c>
      <c r="J22" s="7">
        <v>0.11</v>
      </c>
    </row>
    <row r="23" spans="1:10" x14ac:dyDescent="0.35">
      <c r="A23" s="4" t="s">
        <v>139</v>
      </c>
      <c r="B23" s="6">
        <v>935</v>
      </c>
      <c r="C23" s="7">
        <v>0.03</v>
      </c>
      <c r="D23" s="6">
        <v>690</v>
      </c>
      <c r="E23" s="6">
        <v>520</v>
      </c>
      <c r="F23" s="6">
        <v>100</v>
      </c>
      <c r="G23" s="6">
        <v>65</v>
      </c>
      <c r="H23" s="7">
        <v>0.76</v>
      </c>
      <c r="I23" s="7">
        <v>0.15</v>
      </c>
      <c r="J23" s="7">
        <v>0.1</v>
      </c>
    </row>
    <row r="24" spans="1:10" x14ac:dyDescent="0.35">
      <c r="A24" s="4" t="s">
        <v>140</v>
      </c>
      <c r="B24" s="6">
        <v>435</v>
      </c>
      <c r="C24" s="7">
        <v>0.01</v>
      </c>
      <c r="D24" s="6">
        <v>300</v>
      </c>
      <c r="E24" s="6">
        <v>235</v>
      </c>
      <c r="F24" s="6">
        <v>40</v>
      </c>
      <c r="G24" s="6">
        <v>30</v>
      </c>
      <c r="H24" s="7">
        <v>0.77</v>
      </c>
      <c r="I24" s="7">
        <v>0.13</v>
      </c>
      <c r="J24" s="7">
        <v>0.1</v>
      </c>
    </row>
    <row r="25" spans="1:10" x14ac:dyDescent="0.35">
      <c r="A25" s="4" t="s">
        <v>141</v>
      </c>
      <c r="B25" s="6">
        <v>470</v>
      </c>
      <c r="C25" s="7">
        <v>0.01</v>
      </c>
      <c r="D25" s="6">
        <v>315</v>
      </c>
      <c r="E25" s="6">
        <v>225</v>
      </c>
      <c r="F25" s="6">
        <v>50</v>
      </c>
      <c r="G25" s="6">
        <v>35</v>
      </c>
      <c r="H25" s="7">
        <v>0.72</v>
      </c>
      <c r="I25" s="7">
        <v>0.17</v>
      </c>
      <c r="J25" s="7">
        <v>0.11</v>
      </c>
    </row>
    <row r="26" spans="1:10" x14ac:dyDescent="0.35">
      <c r="A26" s="4" t="s">
        <v>142</v>
      </c>
      <c r="B26" s="6">
        <v>450</v>
      </c>
      <c r="C26" s="7">
        <v>0.01</v>
      </c>
      <c r="D26" s="6">
        <v>325</v>
      </c>
      <c r="E26" s="6">
        <v>255</v>
      </c>
      <c r="F26" s="6">
        <v>45</v>
      </c>
      <c r="G26" s="6">
        <v>30</v>
      </c>
      <c r="H26" s="7">
        <v>0.77</v>
      </c>
      <c r="I26" s="7">
        <v>0.14000000000000001</v>
      </c>
      <c r="J26" s="7">
        <v>0.09</v>
      </c>
    </row>
    <row r="27" spans="1:10" x14ac:dyDescent="0.35">
      <c r="A27" s="4" t="s">
        <v>143</v>
      </c>
      <c r="B27" s="6">
        <v>205</v>
      </c>
      <c r="C27" s="7">
        <v>0.01</v>
      </c>
      <c r="D27" s="6">
        <v>170</v>
      </c>
      <c r="E27" s="6">
        <v>120</v>
      </c>
      <c r="F27" s="6">
        <v>30</v>
      </c>
      <c r="G27" s="6">
        <v>15</v>
      </c>
      <c r="H27" s="7">
        <v>0.72</v>
      </c>
      <c r="I27" s="7">
        <v>0.18</v>
      </c>
      <c r="J27" s="7">
        <v>0.1</v>
      </c>
    </row>
    <row r="28" spans="1:10" x14ac:dyDescent="0.35">
      <c r="A28" s="4" t="s">
        <v>144</v>
      </c>
      <c r="B28" s="6">
        <v>1205</v>
      </c>
      <c r="C28" s="7">
        <v>0.04</v>
      </c>
      <c r="D28" s="6">
        <v>935</v>
      </c>
      <c r="E28" s="6">
        <v>710</v>
      </c>
      <c r="F28" s="6">
        <v>130</v>
      </c>
      <c r="G28" s="6">
        <v>90</v>
      </c>
      <c r="H28" s="7">
        <v>0.76</v>
      </c>
      <c r="I28" s="7">
        <v>0.14000000000000001</v>
      </c>
      <c r="J28" s="7">
        <v>0.1</v>
      </c>
    </row>
    <row r="29" spans="1:10" x14ac:dyDescent="0.35">
      <c r="A29" s="4" t="s">
        <v>145</v>
      </c>
      <c r="B29" s="6">
        <v>3135</v>
      </c>
      <c r="C29" s="7">
        <v>0.1</v>
      </c>
      <c r="D29" s="6">
        <v>2455</v>
      </c>
      <c r="E29" s="6">
        <v>1800</v>
      </c>
      <c r="F29" s="6">
        <v>435</v>
      </c>
      <c r="G29" s="6">
        <v>220</v>
      </c>
      <c r="H29" s="7">
        <v>0.73</v>
      </c>
      <c r="I29" s="7">
        <v>0.18</v>
      </c>
      <c r="J29" s="7">
        <v>0.09</v>
      </c>
    </row>
    <row r="30" spans="1:10" x14ac:dyDescent="0.35">
      <c r="A30" s="4" t="s">
        <v>146</v>
      </c>
      <c r="B30" s="6">
        <v>65</v>
      </c>
      <c r="C30" s="7">
        <v>0</v>
      </c>
      <c r="D30" s="6">
        <v>45</v>
      </c>
      <c r="E30" s="6">
        <v>40</v>
      </c>
      <c r="F30" s="6">
        <v>5</v>
      </c>
      <c r="G30" s="6" t="s">
        <v>100</v>
      </c>
      <c r="H30" s="7" t="s">
        <v>100</v>
      </c>
      <c r="I30" s="7" t="s">
        <v>100</v>
      </c>
      <c r="J30" s="7" t="s">
        <v>100</v>
      </c>
    </row>
    <row r="31" spans="1:10" x14ac:dyDescent="0.35">
      <c r="A31" s="4" t="s">
        <v>147</v>
      </c>
      <c r="B31" s="6">
        <v>1300</v>
      </c>
      <c r="C31" s="7">
        <v>0.04</v>
      </c>
      <c r="D31" s="6">
        <v>1100</v>
      </c>
      <c r="E31" s="6">
        <v>815</v>
      </c>
      <c r="F31" s="6">
        <v>165</v>
      </c>
      <c r="G31" s="6">
        <v>120</v>
      </c>
      <c r="H31" s="7">
        <v>0.74</v>
      </c>
      <c r="I31" s="7">
        <v>0.15</v>
      </c>
      <c r="J31" s="7">
        <v>0.11</v>
      </c>
    </row>
    <row r="32" spans="1:10" x14ac:dyDescent="0.35">
      <c r="A32" s="4" t="s">
        <v>148</v>
      </c>
      <c r="B32" s="6">
        <v>955</v>
      </c>
      <c r="C32" s="7">
        <v>0.03</v>
      </c>
      <c r="D32" s="6">
        <v>690</v>
      </c>
      <c r="E32" s="6">
        <v>520</v>
      </c>
      <c r="F32" s="6">
        <v>115</v>
      </c>
      <c r="G32" s="6">
        <v>60</v>
      </c>
      <c r="H32" s="7">
        <v>0.75</v>
      </c>
      <c r="I32" s="7">
        <v>0.17</v>
      </c>
      <c r="J32" s="7">
        <v>0.08</v>
      </c>
    </row>
    <row r="33" spans="1:10" x14ac:dyDescent="0.35">
      <c r="A33" s="4" t="s">
        <v>149</v>
      </c>
      <c r="B33" s="6">
        <v>480</v>
      </c>
      <c r="C33" s="7">
        <v>0.01</v>
      </c>
      <c r="D33" s="6">
        <v>325</v>
      </c>
      <c r="E33" s="6">
        <v>270</v>
      </c>
      <c r="F33" s="6">
        <v>40</v>
      </c>
      <c r="G33" s="6">
        <v>20</v>
      </c>
      <c r="H33" s="7">
        <v>0.82</v>
      </c>
      <c r="I33" s="7">
        <v>0.12</v>
      </c>
      <c r="J33" s="7">
        <v>0.06</v>
      </c>
    </row>
    <row r="34" spans="1:10" x14ac:dyDescent="0.35">
      <c r="A34" s="4" t="s">
        <v>150</v>
      </c>
      <c r="B34" s="6">
        <v>55</v>
      </c>
      <c r="C34" s="7">
        <v>0</v>
      </c>
      <c r="D34" s="6">
        <v>40</v>
      </c>
      <c r="E34" s="6">
        <v>30</v>
      </c>
      <c r="F34" s="6">
        <v>5</v>
      </c>
      <c r="G34" s="6">
        <v>5</v>
      </c>
      <c r="H34" s="7">
        <v>0.73</v>
      </c>
      <c r="I34" s="7">
        <v>0.18</v>
      </c>
      <c r="J34" s="7">
        <v>0.1</v>
      </c>
    </row>
    <row r="35" spans="1:10" x14ac:dyDescent="0.35">
      <c r="A35" s="4" t="s">
        <v>151</v>
      </c>
      <c r="B35" s="6">
        <v>800</v>
      </c>
      <c r="C35" s="7">
        <v>0.02</v>
      </c>
      <c r="D35" s="6">
        <v>615</v>
      </c>
      <c r="E35" s="6">
        <v>450</v>
      </c>
      <c r="F35" s="6">
        <v>115</v>
      </c>
      <c r="G35" s="6">
        <v>50</v>
      </c>
      <c r="H35" s="7">
        <v>0.73</v>
      </c>
      <c r="I35" s="7">
        <v>0.19</v>
      </c>
      <c r="J35" s="7">
        <v>0.08</v>
      </c>
    </row>
    <row r="36" spans="1:10" x14ac:dyDescent="0.35">
      <c r="A36" s="4" t="s">
        <v>152</v>
      </c>
      <c r="B36" s="6">
        <v>2490</v>
      </c>
      <c r="C36" s="7">
        <v>0.08</v>
      </c>
      <c r="D36" s="6">
        <v>1910</v>
      </c>
      <c r="E36" s="6">
        <v>1390</v>
      </c>
      <c r="F36" s="6">
        <v>340</v>
      </c>
      <c r="G36" s="6">
        <v>180</v>
      </c>
      <c r="H36" s="7">
        <v>0.73</v>
      </c>
      <c r="I36" s="7">
        <v>0.18</v>
      </c>
      <c r="J36" s="7">
        <v>0.09</v>
      </c>
    </row>
    <row r="37" spans="1:10" x14ac:dyDescent="0.35">
      <c r="A37" s="4" t="s">
        <v>153</v>
      </c>
      <c r="B37" s="6">
        <v>405</v>
      </c>
      <c r="C37" s="7">
        <v>0.01</v>
      </c>
      <c r="D37" s="6">
        <v>265</v>
      </c>
      <c r="E37" s="6">
        <v>200</v>
      </c>
      <c r="F37" s="6">
        <v>40</v>
      </c>
      <c r="G37" s="6">
        <v>25</v>
      </c>
      <c r="H37" s="7">
        <v>0.76</v>
      </c>
      <c r="I37" s="7">
        <v>0.16</v>
      </c>
      <c r="J37" s="7">
        <v>0.09</v>
      </c>
    </row>
    <row r="38" spans="1:10" x14ac:dyDescent="0.35">
      <c r="A38" s="4" t="s">
        <v>154</v>
      </c>
      <c r="B38" s="6">
        <v>580</v>
      </c>
      <c r="C38" s="7">
        <v>0.02</v>
      </c>
      <c r="D38" s="6">
        <v>400</v>
      </c>
      <c r="E38" s="6">
        <v>295</v>
      </c>
      <c r="F38" s="6">
        <v>65</v>
      </c>
      <c r="G38" s="6">
        <v>40</v>
      </c>
      <c r="H38" s="7">
        <v>0.74</v>
      </c>
      <c r="I38" s="7">
        <v>0.16</v>
      </c>
      <c r="J38" s="7">
        <v>0.1</v>
      </c>
    </row>
    <row r="39" spans="1:10" x14ac:dyDescent="0.35">
      <c r="A39" s="4" t="s">
        <v>155</v>
      </c>
      <c r="B39" s="6">
        <v>1105</v>
      </c>
      <c r="C39" s="7">
        <v>0.03</v>
      </c>
      <c r="D39" s="6">
        <v>795</v>
      </c>
      <c r="E39" s="6">
        <v>595</v>
      </c>
      <c r="F39" s="6">
        <v>130</v>
      </c>
      <c r="G39" s="6">
        <v>65</v>
      </c>
      <c r="H39" s="7">
        <v>0.75</v>
      </c>
      <c r="I39" s="7">
        <v>0.17</v>
      </c>
      <c r="J39" s="7">
        <v>0.08</v>
      </c>
    </row>
    <row r="40" spans="1:10" x14ac:dyDescent="0.35">
      <c r="A40" s="4" t="s">
        <v>156</v>
      </c>
      <c r="B40" s="6">
        <v>135</v>
      </c>
      <c r="C40" s="7">
        <v>0</v>
      </c>
      <c r="D40" s="6">
        <v>95</v>
      </c>
      <c r="E40" s="6">
        <v>70</v>
      </c>
      <c r="F40" s="6">
        <v>15</v>
      </c>
      <c r="G40" s="6">
        <v>15</v>
      </c>
      <c r="H40" s="7">
        <v>0.73</v>
      </c>
      <c r="I40" s="7">
        <v>0.14000000000000001</v>
      </c>
      <c r="J40" s="7">
        <v>0.14000000000000001</v>
      </c>
    </row>
    <row r="41" spans="1:10" x14ac:dyDescent="0.35">
      <c r="A41" s="4" t="s">
        <v>21</v>
      </c>
      <c r="B41" t="s">
        <v>22</v>
      </c>
    </row>
    <row r="42" spans="1:10" x14ac:dyDescent="0.35">
      <c r="A42" s="4" t="s">
        <v>23</v>
      </c>
      <c r="B42" t="s">
        <v>24</v>
      </c>
    </row>
    <row r="43" spans="1:10" x14ac:dyDescent="0.35">
      <c r="A43" s="4" t="s">
        <v>33</v>
      </c>
      <c r="B43" t="s">
        <v>34</v>
      </c>
    </row>
    <row r="44" spans="1:10" x14ac:dyDescent="0.35">
      <c r="A44" s="4" t="s">
        <v>35</v>
      </c>
      <c r="B44" t="s">
        <v>36</v>
      </c>
    </row>
    <row r="45" spans="1:10" x14ac:dyDescent="0.35">
      <c r="A45" s="4"/>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0"/>
  <sheetViews>
    <sheetView showGridLines="0" workbookViewId="0"/>
  </sheetViews>
  <sheetFormatPr defaultColWidth="11.53515625" defaultRowHeight="15.5" x14ac:dyDescent="0.35"/>
  <cols>
    <col min="1" max="1" width="35.69140625" customWidth="1"/>
    <col min="2" max="21" width="12.69140625" customWidth="1"/>
  </cols>
  <sheetData>
    <row r="1" spans="1:21" ht="19.5" x14ac:dyDescent="0.45">
      <c r="A1" s="1" t="s">
        <v>231</v>
      </c>
    </row>
    <row r="2" spans="1:21" x14ac:dyDescent="0.35">
      <c r="A2" t="s">
        <v>59</v>
      </c>
    </row>
    <row r="3" spans="1:21" x14ac:dyDescent="0.35">
      <c r="A3" t="s">
        <v>60</v>
      </c>
    </row>
    <row r="4" spans="1:21" x14ac:dyDescent="0.35">
      <c r="A4" t="s">
        <v>157</v>
      </c>
    </row>
    <row r="5" spans="1:21" x14ac:dyDescent="0.35">
      <c r="A5" t="s">
        <v>62</v>
      </c>
    </row>
    <row r="6" spans="1:21" ht="77.5" x14ac:dyDescent="0.35">
      <c r="A6" s="3" t="s">
        <v>158</v>
      </c>
      <c r="B6" s="5" t="s">
        <v>66</v>
      </c>
      <c r="C6" s="5" t="s">
        <v>159</v>
      </c>
      <c r="D6" s="5" t="s">
        <v>160</v>
      </c>
      <c r="E6" s="5" t="s">
        <v>161</v>
      </c>
      <c r="F6" s="5" t="s">
        <v>162</v>
      </c>
      <c r="G6" s="5" t="s">
        <v>163</v>
      </c>
      <c r="H6" s="5" t="s">
        <v>164</v>
      </c>
      <c r="I6" s="5" t="s">
        <v>165</v>
      </c>
      <c r="J6" s="5" t="s">
        <v>166</v>
      </c>
      <c r="K6" s="5" t="s">
        <v>167</v>
      </c>
      <c r="L6" s="5" t="s">
        <v>168</v>
      </c>
      <c r="M6" s="5" t="s">
        <v>169</v>
      </c>
      <c r="N6" s="5" t="s">
        <v>170</v>
      </c>
      <c r="O6" s="5" t="s">
        <v>171</v>
      </c>
      <c r="P6" s="5" t="s">
        <v>172</v>
      </c>
      <c r="Q6" s="5" t="s">
        <v>173</v>
      </c>
      <c r="R6" s="5" t="s">
        <v>174</v>
      </c>
      <c r="S6" s="5" t="s">
        <v>175</v>
      </c>
      <c r="T6" s="5" t="s">
        <v>176</v>
      </c>
      <c r="U6" s="5" t="s">
        <v>177</v>
      </c>
    </row>
    <row r="7" spans="1:21" x14ac:dyDescent="0.35">
      <c r="A7" s="8" t="s">
        <v>73</v>
      </c>
      <c r="B7" s="9">
        <v>24345</v>
      </c>
      <c r="C7" s="25">
        <v>1695</v>
      </c>
      <c r="D7" s="25">
        <v>2775</v>
      </c>
      <c r="E7" s="25">
        <v>1065</v>
      </c>
      <c r="F7" s="25">
        <v>1175</v>
      </c>
      <c r="G7" s="25">
        <v>1120</v>
      </c>
      <c r="H7" s="25">
        <v>1175</v>
      </c>
      <c r="I7" s="25">
        <v>1235</v>
      </c>
      <c r="J7" s="25">
        <v>1105</v>
      </c>
      <c r="K7" s="25">
        <v>1105</v>
      </c>
      <c r="L7" s="25">
        <v>1605</v>
      </c>
      <c r="M7" s="25">
        <v>1405</v>
      </c>
      <c r="N7" s="25">
        <v>1570</v>
      </c>
      <c r="O7" s="25">
        <v>1565</v>
      </c>
      <c r="P7" s="25">
        <v>1760</v>
      </c>
      <c r="Q7" s="25">
        <v>1380</v>
      </c>
      <c r="R7" s="12">
        <v>940</v>
      </c>
      <c r="S7" s="12">
        <v>510</v>
      </c>
      <c r="T7" s="25">
        <v>1020</v>
      </c>
      <c r="U7" s="12">
        <v>39</v>
      </c>
    </row>
    <row r="8" spans="1:21" x14ac:dyDescent="0.35">
      <c r="A8" s="4" t="s">
        <v>178</v>
      </c>
      <c r="B8" s="7">
        <v>1</v>
      </c>
      <c r="C8" s="7">
        <v>7.0000000000000007E-2</v>
      </c>
      <c r="D8" s="7">
        <v>0.11</v>
      </c>
      <c r="E8" s="7">
        <v>0.04</v>
      </c>
      <c r="F8" s="7">
        <v>0.05</v>
      </c>
      <c r="G8" s="7">
        <v>0.05</v>
      </c>
      <c r="H8" s="7">
        <v>0.05</v>
      </c>
      <c r="I8" s="7">
        <v>0.05</v>
      </c>
      <c r="J8" s="7">
        <v>0.05</v>
      </c>
      <c r="K8" s="7">
        <v>0.05</v>
      </c>
      <c r="L8" s="7">
        <v>7.0000000000000007E-2</v>
      </c>
      <c r="M8" s="7">
        <v>0.06</v>
      </c>
      <c r="N8" s="7">
        <v>0.06</v>
      </c>
      <c r="O8" s="7">
        <v>0.06</v>
      </c>
      <c r="P8" s="7">
        <v>7.0000000000000007E-2</v>
      </c>
      <c r="Q8" s="7">
        <v>0.06</v>
      </c>
      <c r="R8" s="7">
        <v>0.04</v>
      </c>
      <c r="S8" s="7">
        <v>0.02</v>
      </c>
      <c r="T8" s="7">
        <v>0.04</v>
      </c>
      <c r="U8" s="7" t="s">
        <v>179</v>
      </c>
    </row>
    <row r="9" spans="1:21" x14ac:dyDescent="0.35">
      <c r="A9" s="4" t="s">
        <v>74</v>
      </c>
      <c r="B9" s="6">
        <v>20</v>
      </c>
      <c r="C9" s="11" t="s">
        <v>100</v>
      </c>
      <c r="D9" s="11">
        <v>15</v>
      </c>
      <c r="E9" s="11">
        <v>5</v>
      </c>
      <c r="F9" s="11">
        <v>0</v>
      </c>
      <c r="G9" s="11">
        <v>0</v>
      </c>
      <c r="H9" s="11">
        <v>0</v>
      </c>
      <c r="I9" s="11">
        <v>0</v>
      </c>
      <c r="J9" s="11">
        <v>0</v>
      </c>
      <c r="K9" s="11">
        <v>0</v>
      </c>
      <c r="L9" s="11">
        <v>0</v>
      </c>
      <c r="M9" s="11">
        <v>0</v>
      </c>
      <c r="N9" s="11">
        <v>0</v>
      </c>
      <c r="O9" s="11">
        <v>0</v>
      </c>
      <c r="P9" s="11">
        <v>0</v>
      </c>
      <c r="Q9" s="11">
        <v>0</v>
      </c>
      <c r="R9" s="11">
        <v>0</v>
      </c>
      <c r="S9" s="11">
        <v>0</v>
      </c>
      <c r="T9" s="11">
        <v>0</v>
      </c>
      <c r="U9" s="11">
        <v>2.5</v>
      </c>
    </row>
    <row r="10" spans="1:21" x14ac:dyDescent="0.35">
      <c r="A10" s="4" t="s">
        <v>75</v>
      </c>
      <c r="B10" s="6">
        <v>50</v>
      </c>
      <c r="C10" s="11">
        <v>5</v>
      </c>
      <c r="D10" s="11">
        <v>15</v>
      </c>
      <c r="E10" s="11">
        <v>15</v>
      </c>
      <c r="F10" s="11">
        <v>10</v>
      </c>
      <c r="G10" s="11">
        <v>5</v>
      </c>
      <c r="H10" s="11" t="s">
        <v>100</v>
      </c>
      <c r="I10" s="11">
        <v>0</v>
      </c>
      <c r="J10" s="11">
        <v>0</v>
      </c>
      <c r="K10" s="11">
        <v>0</v>
      </c>
      <c r="L10" s="11">
        <v>0</v>
      </c>
      <c r="M10" s="11">
        <v>0</v>
      </c>
      <c r="N10" s="11">
        <v>0</v>
      </c>
      <c r="O10" s="11">
        <v>0</v>
      </c>
      <c r="P10" s="11">
        <v>0</v>
      </c>
      <c r="Q10" s="11">
        <v>0</v>
      </c>
      <c r="R10" s="11">
        <v>0</v>
      </c>
      <c r="S10" s="11">
        <v>0</v>
      </c>
      <c r="T10" s="11">
        <v>0</v>
      </c>
      <c r="U10" s="11">
        <v>7.5</v>
      </c>
    </row>
    <row r="11" spans="1:21" x14ac:dyDescent="0.35">
      <c r="A11" s="4" t="s">
        <v>76</v>
      </c>
      <c r="B11" s="6">
        <v>100</v>
      </c>
      <c r="C11" s="11">
        <v>20</v>
      </c>
      <c r="D11" s="11">
        <v>15</v>
      </c>
      <c r="E11" s="11">
        <v>10</v>
      </c>
      <c r="F11" s="11">
        <v>15</v>
      </c>
      <c r="G11" s="11">
        <v>15</v>
      </c>
      <c r="H11" s="11">
        <v>5</v>
      </c>
      <c r="I11" s="11">
        <v>10</v>
      </c>
      <c r="J11" s="11">
        <v>5</v>
      </c>
      <c r="K11" s="11">
        <v>5</v>
      </c>
      <c r="L11" s="11" t="s">
        <v>100</v>
      </c>
      <c r="M11" s="11">
        <v>0</v>
      </c>
      <c r="N11" s="11">
        <v>0</v>
      </c>
      <c r="O11" s="11">
        <v>0</v>
      </c>
      <c r="P11" s="11">
        <v>0</v>
      </c>
      <c r="Q11" s="11">
        <v>0</v>
      </c>
      <c r="R11" s="11">
        <v>0</v>
      </c>
      <c r="S11" s="11">
        <v>0</v>
      </c>
      <c r="T11" s="11">
        <v>0</v>
      </c>
      <c r="U11" s="11">
        <v>13</v>
      </c>
    </row>
    <row r="12" spans="1:21" x14ac:dyDescent="0.35">
      <c r="A12" s="4" t="s">
        <v>77</v>
      </c>
      <c r="B12" s="6">
        <v>140</v>
      </c>
      <c r="C12" s="11">
        <v>15</v>
      </c>
      <c r="D12" s="11">
        <v>20</v>
      </c>
      <c r="E12" s="11">
        <v>10</v>
      </c>
      <c r="F12" s="11">
        <v>15</v>
      </c>
      <c r="G12" s="11">
        <v>10</v>
      </c>
      <c r="H12" s="11">
        <v>15</v>
      </c>
      <c r="I12" s="11">
        <v>15</v>
      </c>
      <c r="J12" s="11">
        <v>10</v>
      </c>
      <c r="K12" s="11">
        <v>10</v>
      </c>
      <c r="L12" s="11">
        <v>15</v>
      </c>
      <c r="M12" s="11">
        <v>5</v>
      </c>
      <c r="N12" s="11" t="s">
        <v>100</v>
      </c>
      <c r="O12" s="11">
        <v>0</v>
      </c>
      <c r="P12" s="11">
        <v>0</v>
      </c>
      <c r="Q12" s="11">
        <v>0</v>
      </c>
      <c r="R12" s="11">
        <v>0</v>
      </c>
      <c r="S12" s="11">
        <v>0</v>
      </c>
      <c r="T12" s="11">
        <v>0</v>
      </c>
      <c r="U12" s="11">
        <v>21</v>
      </c>
    </row>
    <row r="13" spans="1:21" x14ac:dyDescent="0.35">
      <c r="A13" s="4" t="s">
        <v>78</v>
      </c>
      <c r="B13" s="6">
        <v>120</v>
      </c>
      <c r="C13" s="11">
        <v>10</v>
      </c>
      <c r="D13" s="11">
        <v>15</v>
      </c>
      <c r="E13" s="11">
        <v>15</v>
      </c>
      <c r="F13" s="11">
        <v>5</v>
      </c>
      <c r="G13" s="11">
        <v>10</v>
      </c>
      <c r="H13" s="11">
        <v>10</v>
      </c>
      <c r="I13" s="11">
        <v>15</v>
      </c>
      <c r="J13" s="11">
        <v>10</v>
      </c>
      <c r="K13" s="11">
        <v>10</v>
      </c>
      <c r="L13" s="11">
        <v>15</v>
      </c>
      <c r="M13" s="11">
        <v>5</v>
      </c>
      <c r="N13" s="11">
        <v>5</v>
      </c>
      <c r="O13" s="11">
        <v>5</v>
      </c>
      <c r="P13" s="11">
        <v>0</v>
      </c>
      <c r="Q13" s="11">
        <v>0</v>
      </c>
      <c r="R13" s="11">
        <v>0</v>
      </c>
      <c r="S13" s="11">
        <v>0</v>
      </c>
      <c r="T13" s="11">
        <v>0</v>
      </c>
      <c r="U13" s="11">
        <v>24</v>
      </c>
    </row>
    <row r="14" spans="1:21" x14ac:dyDescent="0.35">
      <c r="A14" s="4" t="s">
        <v>79</v>
      </c>
      <c r="B14" s="6">
        <v>235</v>
      </c>
      <c r="C14" s="11">
        <v>15</v>
      </c>
      <c r="D14" s="11">
        <v>35</v>
      </c>
      <c r="E14" s="11">
        <v>30</v>
      </c>
      <c r="F14" s="11">
        <v>25</v>
      </c>
      <c r="G14" s="11">
        <v>20</v>
      </c>
      <c r="H14" s="11">
        <v>15</v>
      </c>
      <c r="I14" s="11">
        <v>15</v>
      </c>
      <c r="J14" s="11">
        <v>10</v>
      </c>
      <c r="K14" s="11">
        <v>25</v>
      </c>
      <c r="L14" s="11">
        <v>20</v>
      </c>
      <c r="M14" s="11">
        <v>10</v>
      </c>
      <c r="N14" s="11">
        <v>10</v>
      </c>
      <c r="O14" s="11" t="s">
        <v>100</v>
      </c>
      <c r="P14" s="11" t="s">
        <v>100</v>
      </c>
      <c r="Q14" s="11" t="s">
        <v>100</v>
      </c>
      <c r="R14" s="11">
        <v>0</v>
      </c>
      <c r="S14" s="11">
        <v>0</v>
      </c>
      <c r="T14" s="11">
        <v>0</v>
      </c>
      <c r="U14" s="11">
        <v>18</v>
      </c>
    </row>
    <row r="15" spans="1:21" x14ac:dyDescent="0.35">
      <c r="A15" s="4" t="s">
        <v>80</v>
      </c>
      <c r="B15" s="6">
        <v>175</v>
      </c>
      <c r="C15" s="11">
        <v>25</v>
      </c>
      <c r="D15" s="11">
        <v>40</v>
      </c>
      <c r="E15" s="11">
        <v>20</v>
      </c>
      <c r="F15" s="11">
        <v>15</v>
      </c>
      <c r="G15" s="11">
        <v>10</v>
      </c>
      <c r="H15" s="11">
        <v>10</v>
      </c>
      <c r="I15" s="11">
        <v>5</v>
      </c>
      <c r="J15" s="11">
        <v>5</v>
      </c>
      <c r="K15" s="11">
        <v>5</v>
      </c>
      <c r="L15" s="11">
        <v>10</v>
      </c>
      <c r="M15" s="11">
        <v>5</v>
      </c>
      <c r="N15" s="11">
        <v>5</v>
      </c>
      <c r="O15" s="11">
        <v>0</v>
      </c>
      <c r="P15" s="11">
        <v>5</v>
      </c>
      <c r="Q15" s="11" t="s">
        <v>100</v>
      </c>
      <c r="R15" s="11">
        <v>5</v>
      </c>
      <c r="S15" s="11" t="s">
        <v>100</v>
      </c>
      <c r="T15" s="11">
        <v>0</v>
      </c>
      <c r="U15" s="11">
        <v>9.5</v>
      </c>
    </row>
    <row r="16" spans="1:21" x14ac:dyDescent="0.35">
      <c r="A16" s="4" t="s">
        <v>81</v>
      </c>
      <c r="B16" s="6">
        <v>260</v>
      </c>
      <c r="C16" s="11">
        <v>35</v>
      </c>
      <c r="D16" s="11">
        <v>45</v>
      </c>
      <c r="E16" s="11">
        <v>30</v>
      </c>
      <c r="F16" s="11">
        <v>25</v>
      </c>
      <c r="G16" s="11">
        <v>20</v>
      </c>
      <c r="H16" s="11">
        <v>20</v>
      </c>
      <c r="I16" s="11">
        <v>15</v>
      </c>
      <c r="J16" s="11">
        <v>20</v>
      </c>
      <c r="K16" s="11">
        <v>10</v>
      </c>
      <c r="L16" s="11">
        <v>15</v>
      </c>
      <c r="M16" s="11">
        <v>10</v>
      </c>
      <c r="N16" s="11">
        <v>5</v>
      </c>
      <c r="O16" s="11">
        <v>5</v>
      </c>
      <c r="P16" s="11">
        <v>5</v>
      </c>
      <c r="Q16" s="11" t="s">
        <v>100</v>
      </c>
      <c r="R16" s="11" t="s">
        <v>100</v>
      </c>
      <c r="S16" s="11" t="s">
        <v>100</v>
      </c>
      <c r="T16" s="11" t="s">
        <v>100</v>
      </c>
      <c r="U16" s="11">
        <v>13</v>
      </c>
    </row>
    <row r="17" spans="1:21" x14ac:dyDescent="0.35">
      <c r="A17" s="4" t="s">
        <v>82</v>
      </c>
      <c r="B17" s="6">
        <v>405</v>
      </c>
      <c r="C17" s="11">
        <v>60</v>
      </c>
      <c r="D17" s="11">
        <v>130</v>
      </c>
      <c r="E17" s="11">
        <v>55</v>
      </c>
      <c r="F17" s="11">
        <v>40</v>
      </c>
      <c r="G17" s="11">
        <v>35</v>
      </c>
      <c r="H17" s="11">
        <v>15</v>
      </c>
      <c r="I17" s="11">
        <v>15</v>
      </c>
      <c r="J17" s="11">
        <v>5</v>
      </c>
      <c r="K17" s="11">
        <v>5</v>
      </c>
      <c r="L17" s="11">
        <v>10</v>
      </c>
      <c r="M17" s="11">
        <v>5</v>
      </c>
      <c r="N17" s="11">
        <v>5</v>
      </c>
      <c r="O17" s="11">
        <v>10</v>
      </c>
      <c r="P17" s="11" t="s">
        <v>100</v>
      </c>
      <c r="Q17" s="11">
        <v>0</v>
      </c>
      <c r="R17" s="11">
        <v>0</v>
      </c>
      <c r="S17" s="11" t="s">
        <v>100</v>
      </c>
      <c r="T17" s="11" t="s">
        <v>100</v>
      </c>
      <c r="U17" s="11">
        <v>6</v>
      </c>
    </row>
    <row r="18" spans="1:21" x14ac:dyDescent="0.35">
      <c r="A18" s="4" t="s">
        <v>83</v>
      </c>
      <c r="B18" s="6">
        <v>495</v>
      </c>
      <c r="C18" s="11">
        <v>70</v>
      </c>
      <c r="D18" s="11">
        <v>100</v>
      </c>
      <c r="E18" s="11">
        <v>50</v>
      </c>
      <c r="F18" s="11">
        <v>60</v>
      </c>
      <c r="G18" s="11">
        <v>35</v>
      </c>
      <c r="H18" s="11">
        <v>40</v>
      </c>
      <c r="I18" s="11">
        <v>30</v>
      </c>
      <c r="J18" s="11">
        <v>30</v>
      </c>
      <c r="K18" s="11">
        <v>15</v>
      </c>
      <c r="L18" s="11">
        <v>20</v>
      </c>
      <c r="M18" s="11">
        <v>10</v>
      </c>
      <c r="N18" s="11">
        <v>5</v>
      </c>
      <c r="O18" s="11">
        <v>5</v>
      </c>
      <c r="P18" s="11">
        <v>5</v>
      </c>
      <c r="Q18" s="11" t="s">
        <v>100</v>
      </c>
      <c r="R18" s="11" t="s">
        <v>100</v>
      </c>
      <c r="S18" s="11" t="s">
        <v>100</v>
      </c>
      <c r="T18" s="11">
        <v>5</v>
      </c>
      <c r="U18" s="11">
        <v>11.5</v>
      </c>
    </row>
    <row r="19" spans="1:21" x14ac:dyDescent="0.35">
      <c r="A19" s="4" t="s">
        <v>84</v>
      </c>
      <c r="B19" s="6">
        <v>795</v>
      </c>
      <c r="C19" s="11">
        <v>95</v>
      </c>
      <c r="D19" s="11">
        <v>65</v>
      </c>
      <c r="E19" s="11">
        <v>110</v>
      </c>
      <c r="F19" s="11">
        <v>90</v>
      </c>
      <c r="G19" s="11">
        <v>140</v>
      </c>
      <c r="H19" s="11">
        <v>70</v>
      </c>
      <c r="I19" s="11">
        <v>40</v>
      </c>
      <c r="J19" s="11">
        <v>30</v>
      </c>
      <c r="K19" s="11">
        <v>30</v>
      </c>
      <c r="L19" s="11">
        <v>50</v>
      </c>
      <c r="M19" s="11">
        <v>15</v>
      </c>
      <c r="N19" s="11">
        <v>5</v>
      </c>
      <c r="O19" s="11">
        <v>5</v>
      </c>
      <c r="P19" s="11" t="s">
        <v>100</v>
      </c>
      <c r="Q19" s="11">
        <v>5</v>
      </c>
      <c r="R19" s="11" t="s">
        <v>100</v>
      </c>
      <c r="S19" s="11" t="s">
        <v>100</v>
      </c>
      <c r="T19" s="11">
        <v>5</v>
      </c>
      <c r="U19" s="11">
        <v>16</v>
      </c>
    </row>
    <row r="20" spans="1:21" x14ac:dyDescent="0.35">
      <c r="A20" s="4" t="s">
        <v>85</v>
      </c>
      <c r="B20" s="6">
        <v>1175</v>
      </c>
      <c r="C20" s="11">
        <v>95</v>
      </c>
      <c r="D20" s="11">
        <v>130</v>
      </c>
      <c r="E20" s="11">
        <v>120</v>
      </c>
      <c r="F20" s="11">
        <v>140</v>
      </c>
      <c r="G20" s="11">
        <v>125</v>
      </c>
      <c r="H20" s="11">
        <v>125</v>
      </c>
      <c r="I20" s="11">
        <v>100</v>
      </c>
      <c r="J20" s="11">
        <v>105</v>
      </c>
      <c r="K20" s="11">
        <v>75</v>
      </c>
      <c r="L20" s="11">
        <v>85</v>
      </c>
      <c r="M20" s="11">
        <v>30</v>
      </c>
      <c r="N20" s="11">
        <v>20</v>
      </c>
      <c r="O20" s="11">
        <v>10</v>
      </c>
      <c r="P20" s="11">
        <v>5</v>
      </c>
      <c r="Q20" s="11" t="s">
        <v>100</v>
      </c>
      <c r="R20" s="11">
        <v>5</v>
      </c>
      <c r="S20" s="11" t="s">
        <v>100</v>
      </c>
      <c r="T20" s="11">
        <v>5</v>
      </c>
      <c r="U20" s="11">
        <v>19</v>
      </c>
    </row>
    <row r="21" spans="1:21" x14ac:dyDescent="0.35">
      <c r="A21" s="4" t="s">
        <v>86</v>
      </c>
      <c r="B21" s="6">
        <v>1410</v>
      </c>
      <c r="C21" s="11">
        <v>120</v>
      </c>
      <c r="D21" s="11">
        <v>260</v>
      </c>
      <c r="E21" s="11">
        <v>145</v>
      </c>
      <c r="F21" s="11">
        <v>235</v>
      </c>
      <c r="G21" s="11">
        <v>115</v>
      </c>
      <c r="H21" s="11">
        <v>60</v>
      </c>
      <c r="I21" s="11">
        <v>80</v>
      </c>
      <c r="J21" s="11">
        <v>90</v>
      </c>
      <c r="K21" s="11">
        <v>95</v>
      </c>
      <c r="L21" s="11">
        <v>90</v>
      </c>
      <c r="M21" s="11">
        <v>50</v>
      </c>
      <c r="N21" s="11">
        <v>30</v>
      </c>
      <c r="O21" s="11">
        <v>10</v>
      </c>
      <c r="P21" s="11">
        <v>5</v>
      </c>
      <c r="Q21" s="11">
        <v>5</v>
      </c>
      <c r="R21" s="11">
        <v>5</v>
      </c>
      <c r="S21" s="11" t="s">
        <v>100</v>
      </c>
      <c r="T21" s="11" t="s">
        <v>100</v>
      </c>
      <c r="U21" s="11">
        <v>14</v>
      </c>
    </row>
    <row r="22" spans="1:21" x14ac:dyDescent="0.35">
      <c r="A22" s="4" t="s">
        <v>87</v>
      </c>
      <c r="B22" s="6">
        <v>1490</v>
      </c>
      <c r="C22" s="11">
        <v>80</v>
      </c>
      <c r="D22" s="11">
        <v>185</v>
      </c>
      <c r="E22" s="11">
        <v>50</v>
      </c>
      <c r="F22" s="11">
        <v>155</v>
      </c>
      <c r="G22" s="11">
        <v>275</v>
      </c>
      <c r="H22" s="11">
        <v>235</v>
      </c>
      <c r="I22" s="11">
        <v>110</v>
      </c>
      <c r="J22" s="11">
        <v>60</v>
      </c>
      <c r="K22" s="11">
        <v>60</v>
      </c>
      <c r="L22" s="11">
        <v>90</v>
      </c>
      <c r="M22" s="11">
        <v>50</v>
      </c>
      <c r="N22" s="11">
        <v>45</v>
      </c>
      <c r="O22" s="11">
        <v>35</v>
      </c>
      <c r="P22" s="11">
        <v>20</v>
      </c>
      <c r="Q22" s="11">
        <v>10</v>
      </c>
      <c r="R22" s="11">
        <v>5</v>
      </c>
      <c r="S22" s="11">
        <v>10</v>
      </c>
      <c r="T22" s="11">
        <v>5</v>
      </c>
      <c r="U22" s="11">
        <v>20</v>
      </c>
    </row>
    <row r="23" spans="1:21" x14ac:dyDescent="0.35">
      <c r="A23" s="4" t="s">
        <v>88</v>
      </c>
      <c r="B23" s="6">
        <v>1485</v>
      </c>
      <c r="C23" s="11">
        <v>100</v>
      </c>
      <c r="D23" s="11">
        <v>160</v>
      </c>
      <c r="E23" s="11">
        <v>30</v>
      </c>
      <c r="F23" s="11">
        <v>25</v>
      </c>
      <c r="G23" s="11">
        <v>35</v>
      </c>
      <c r="H23" s="11">
        <v>245</v>
      </c>
      <c r="I23" s="11">
        <v>225</v>
      </c>
      <c r="J23" s="11">
        <v>190</v>
      </c>
      <c r="K23" s="11">
        <v>155</v>
      </c>
      <c r="L23" s="11">
        <v>140</v>
      </c>
      <c r="M23" s="11">
        <v>65</v>
      </c>
      <c r="N23" s="11">
        <v>25</v>
      </c>
      <c r="O23" s="11">
        <v>20</v>
      </c>
      <c r="P23" s="11">
        <v>15</v>
      </c>
      <c r="Q23" s="11">
        <v>15</v>
      </c>
      <c r="R23" s="11">
        <v>10</v>
      </c>
      <c r="S23" s="11">
        <v>5</v>
      </c>
      <c r="T23" s="11">
        <v>5</v>
      </c>
      <c r="U23" s="11">
        <v>28</v>
      </c>
    </row>
    <row r="24" spans="1:21" x14ac:dyDescent="0.35">
      <c r="A24" s="4" t="s">
        <v>89</v>
      </c>
      <c r="B24" s="6">
        <v>1040</v>
      </c>
      <c r="C24" s="11">
        <v>115</v>
      </c>
      <c r="D24" s="11">
        <v>145</v>
      </c>
      <c r="E24" s="11">
        <v>25</v>
      </c>
      <c r="F24" s="11">
        <v>35</v>
      </c>
      <c r="G24" s="11">
        <v>20</v>
      </c>
      <c r="H24" s="11">
        <v>20</v>
      </c>
      <c r="I24" s="11">
        <v>80</v>
      </c>
      <c r="J24" s="11">
        <v>80</v>
      </c>
      <c r="K24" s="11">
        <v>65</v>
      </c>
      <c r="L24" s="11">
        <v>170</v>
      </c>
      <c r="M24" s="11">
        <v>120</v>
      </c>
      <c r="N24" s="11">
        <v>70</v>
      </c>
      <c r="O24" s="11">
        <v>20</v>
      </c>
      <c r="P24" s="11">
        <v>20</v>
      </c>
      <c r="Q24" s="11">
        <v>15</v>
      </c>
      <c r="R24" s="11">
        <v>15</v>
      </c>
      <c r="S24" s="11">
        <v>10</v>
      </c>
      <c r="T24" s="11">
        <v>5</v>
      </c>
      <c r="U24" s="11">
        <v>35</v>
      </c>
    </row>
    <row r="25" spans="1:21" x14ac:dyDescent="0.35">
      <c r="A25" s="4" t="s">
        <v>90</v>
      </c>
      <c r="B25" s="6">
        <v>1075</v>
      </c>
      <c r="C25" s="11">
        <v>100</v>
      </c>
      <c r="D25" s="11">
        <v>200</v>
      </c>
      <c r="E25" s="11">
        <v>25</v>
      </c>
      <c r="F25" s="11">
        <v>20</v>
      </c>
      <c r="G25" s="11">
        <v>15</v>
      </c>
      <c r="H25" s="11">
        <v>10</v>
      </c>
      <c r="I25" s="11">
        <v>15</v>
      </c>
      <c r="J25" s="11">
        <v>25</v>
      </c>
      <c r="K25" s="11">
        <v>20</v>
      </c>
      <c r="L25" s="11">
        <v>65</v>
      </c>
      <c r="M25" s="11">
        <v>200</v>
      </c>
      <c r="N25" s="11">
        <v>155</v>
      </c>
      <c r="O25" s="11">
        <v>120</v>
      </c>
      <c r="P25" s="11">
        <v>60</v>
      </c>
      <c r="Q25" s="11">
        <v>20</v>
      </c>
      <c r="R25" s="11">
        <v>5</v>
      </c>
      <c r="S25" s="11">
        <v>5</v>
      </c>
      <c r="T25" s="11">
        <v>15</v>
      </c>
      <c r="U25" s="11">
        <v>55</v>
      </c>
    </row>
    <row r="26" spans="1:21" x14ac:dyDescent="0.35">
      <c r="A26" s="4" t="s">
        <v>91</v>
      </c>
      <c r="B26" s="6">
        <v>1330</v>
      </c>
      <c r="C26" s="11">
        <v>195</v>
      </c>
      <c r="D26" s="11">
        <v>110</v>
      </c>
      <c r="E26" s="11">
        <v>35</v>
      </c>
      <c r="F26" s="11">
        <v>30</v>
      </c>
      <c r="G26" s="11">
        <v>20</v>
      </c>
      <c r="H26" s="11">
        <v>10</v>
      </c>
      <c r="I26" s="11">
        <v>20</v>
      </c>
      <c r="J26" s="11">
        <v>15</v>
      </c>
      <c r="K26" s="11">
        <v>20</v>
      </c>
      <c r="L26" s="11">
        <v>90</v>
      </c>
      <c r="M26" s="11">
        <v>95</v>
      </c>
      <c r="N26" s="11">
        <v>385</v>
      </c>
      <c r="O26" s="11">
        <v>135</v>
      </c>
      <c r="P26" s="11">
        <v>75</v>
      </c>
      <c r="Q26" s="11">
        <v>45</v>
      </c>
      <c r="R26" s="11">
        <v>25</v>
      </c>
      <c r="S26" s="11">
        <v>5</v>
      </c>
      <c r="T26" s="11">
        <v>15</v>
      </c>
      <c r="U26" s="11">
        <v>61</v>
      </c>
    </row>
    <row r="27" spans="1:21" x14ac:dyDescent="0.35">
      <c r="A27" s="4" t="s">
        <v>92</v>
      </c>
      <c r="B27" s="6">
        <v>1745</v>
      </c>
      <c r="C27" s="11">
        <v>140</v>
      </c>
      <c r="D27" s="11">
        <v>200</v>
      </c>
      <c r="E27" s="11">
        <v>55</v>
      </c>
      <c r="F27" s="11">
        <v>40</v>
      </c>
      <c r="G27" s="11">
        <v>35</v>
      </c>
      <c r="H27" s="11">
        <v>45</v>
      </c>
      <c r="I27" s="11">
        <v>40</v>
      </c>
      <c r="J27" s="11">
        <v>30</v>
      </c>
      <c r="K27" s="11">
        <v>35</v>
      </c>
      <c r="L27" s="11">
        <v>50</v>
      </c>
      <c r="M27" s="11">
        <v>65</v>
      </c>
      <c r="N27" s="11">
        <v>85</v>
      </c>
      <c r="O27" s="11">
        <v>475</v>
      </c>
      <c r="P27" s="11">
        <v>245</v>
      </c>
      <c r="Q27" s="11">
        <v>110</v>
      </c>
      <c r="R27" s="11">
        <v>40</v>
      </c>
      <c r="S27" s="11">
        <v>25</v>
      </c>
      <c r="T27" s="11">
        <v>35</v>
      </c>
      <c r="U27" s="11">
        <v>73</v>
      </c>
    </row>
    <row r="28" spans="1:21" x14ac:dyDescent="0.35">
      <c r="A28" s="4" t="s">
        <v>93</v>
      </c>
      <c r="B28" s="6">
        <v>1815</v>
      </c>
      <c r="C28" s="11">
        <v>100</v>
      </c>
      <c r="D28" s="11">
        <v>265</v>
      </c>
      <c r="E28" s="11">
        <v>60</v>
      </c>
      <c r="F28" s="11">
        <v>30</v>
      </c>
      <c r="G28" s="11">
        <v>30</v>
      </c>
      <c r="H28" s="11">
        <v>30</v>
      </c>
      <c r="I28" s="11">
        <v>150</v>
      </c>
      <c r="J28" s="11">
        <v>45</v>
      </c>
      <c r="K28" s="11">
        <v>25</v>
      </c>
      <c r="L28" s="11">
        <v>45</v>
      </c>
      <c r="M28" s="11">
        <v>50</v>
      </c>
      <c r="N28" s="11">
        <v>60</v>
      </c>
      <c r="O28" s="11">
        <v>60</v>
      </c>
      <c r="P28" s="11">
        <v>440</v>
      </c>
      <c r="Q28" s="11">
        <v>150</v>
      </c>
      <c r="R28" s="11">
        <v>90</v>
      </c>
      <c r="S28" s="11">
        <v>45</v>
      </c>
      <c r="T28" s="11">
        <v>135</v>
      </c>
      <c r="U28" s="27">
        <v>73.5</v>
      </c>
    </row>
    <row r="29" spans="1:21" x14ac:dyDescent="0.35">
      <c r="A29" s="4" t="s">
        <v>94</v>
      </c>
      <c r="B29" s="6">
        <v>3140</v>
      </c>
      <c r="C29" s="11">
        <v>125</v>
      </c>
      <c r="D29" s="11">
        <v>255</v>
      </c>
      <c r="E29" s="11">
        <v>55</v>
      </c>
      <c r="F29" s="11">
        <v>70</v>
      </c>
      <c r="G29" s="11">
        <v>50</v>
      </c>
      <c r="H29" s="11">
        <v>45</v>
      </c>
      <c r="I29" s="11">
        <v>70</v>
      </c>
      <c r="J29" s="11">
        <v>190</v>
      </c>
      <c r="K29" s="11">
        <v>250</v>
      </c>
      <c r="L29" s="11">
        <v>165</v>
      </c>
      <c r="M29" s="11">
        <v>65</v>
      </c>
      <c r="N29" s="11">
        <v>105</v>
      </c>
      <c r="O29" s="11">
        <v>285</v>
      </c>
      <c r="P29" s="11">
        <v>455</v>
      </c>
      <c r="Q29" s="11">
        <v>430</v>
      </c>
      <c r="R29" s="11">
        <v>220</v>
      </c>
      <c r="S29" s="11">
        <v>140</v>
      </c>
      <c r="T29" s="11">
        <v>175</v>
      </c>
      <c r="U29" s="11">
        <v>78</v>
      </c>
    </row>
    <row r="30" spans="1:21" x14ac:dyDescent="0.35">
      <c r="A30" s="4" t="s">
        <v>95</v>
      </c>
      <c r="B30" s="6">
        <v>2685</v>
      </c>
      <c r="C30" s="11">
        <v>125</v>
      </c>
      <c r="D30" s="11">
        <v>150</v>
      </c>
      <c r="E30" s="11">
        <v>55</v>
      </c>
      <c r="F30" s="11">
        <v>50</v>
      </c>
      <c r="G30" s="11">
        <v>75</v>
      </c>
      <c r="H30" s="11">
        <v>75</v>
      </c>
      <c r="I30" s="11">
        <v>70</v>
      </c>
      <c r="J30" s="11">
        <v>75</v>
      </c>
      <c r="K30" s="11">
        <v>120</v>
      </c>
      <c r="L30" s="11">
        <v>260</v>
      </c>
      <c r="M30" s="11">
        <v>190</v>
      </c>
      <c r="N30" s="11">
        <v>185</v>
      </c>
      <c r="O30" s="11">
        <v>105</v>
      </c>
      <c r="P30" s="11">
        <v>280</v>
      </c>
      <c r="Q30" s="11">
        <v>285</v>
      </c>
      <c r="R30" s="11">
        <v>160</v>
      </c>
      <c r="S30" s="11">
        <v>115</v>
      </c>
      <c r="T30" s="11">
        <v>305</v>
      </c>
      <c r="U30" s="11">
        <v>64</v>
      </c>
    </row>
    <row r="31" spans="1:21" x14ac:dyDescent="0.35">
      <c r="A31" s="4" t="s">
        <v>96</v>
      </c>
      <c r="B31" s="6">
        <v>3160</v>
      </c>
      <c r="C31" s="11">
        <v>50</v>
      </c>
      <c r="D31" s="11">
        <v>230</v>
      </c>
      <c r="E31" s="11">
        <v>65</v>
      </c>
      <c r="F31" s="11">
        <v>40</v>
      </c>
      <c r="G31" s="11">
        <v>30</v>
      </c>
      <c r="H31" s="11">
        <v>70</v>
      </c>
      <c r="I31" s="11">
        <v>130</v>
      </c>
      <c r="J31" s="11">
        <v>75</v>
      </c>
      <c r="K31" s="11">
        <v>70</v>
      </c>
      <c r="L31" s="11">
        <v>200</v>
      </c>
      <c r="M31" s="11">
        <v>365</v>
      </c>
      <c r="N31" s="11">
        <v>370</v>
      </c>
      <c r="O31" s="11">
        <v>265</v>
      </c>
      <c r="P31" s="11">
        <v>125</v>
      </c>
      <c r="Q31" s="11">
        <v>280</v>
      </c>
      <c r="R31" s="11">
        <v>350</v>
      </c>
      <c r="S31" s="11">
        <v>145</v>
      </c>
      <c r="T31" s="11">
        <v>300</v>
      </c>
      <c r="U31" s="11">
        <v>65</v>
      </c>
    </row>
    <row r="32" spans="1:21" x14ac:dyDescent="0.35">
      <c r="A32" s="8" t="s">
        <v>97</v>
      </c>
      <c r="B32" s="9">
        <v>430</v>
      </c>
      <c r="C32" s="12">
        <v>55</v>
      </c>
      <c r="D32" s="12">
        <v>75</v>
      </c>
      <c r="E32" s="12">
        <v>50</v>
      </c>
      <c r="F32" s="12">
        <v>45</v>
      </c>
      <c r="G32" s="12">
        <v>40</v>
      </c>
      <c r="H32" s="12">
        <v>30</v>
      </c>
      <c r="I32" s="12">
        <v>35</v>
      </c>
      <c r="J32" s="12">
        <v>20</v>
      </c>
      <c r="K32" s="12">
        <v>20</v>
      </c>
      <c r="L32" s="12">
        <v>35</v>
      </c>
      <c r="M32" s="12">
        <v>10</v>
      </c>
      <c r="N32" s="12">
        <v>5</v>
      </c>
      <c r="O32" s="12">
        <v>5</v>
      </c>
      <c r="P32" s="12">
        <v>0</v>
      </c>
      <c r="Q32" s="12">
        <v>0</v>
      </c>
      <c r="R32" s="12">
        <v>0</v>
      </c>
      <c r="S32" s="12">
        <v>0</v>
      </c>
      <c r="T32" s="12">
        <v>0</v>
      </c>
      <c r="U32" s="12">
        <v>14</v>
      </c>
    </row>
    <row r="33" spans="1:21" x14ac:dyDescent="0.35">
      <c r="A33" s="8" t="s">
        <v>98</v>
      </c>
      <c r="B33" s="9">
        <v>10040</v>
      </c>
      <c r="C33" s="12">
        <v>910</v>
      </c>
      <c r="D33" s="12">
        <v>1495</v>
      </c>
      <c r="E33" s="12">
        <v>690</v>
      </c>
      <c r="F33" s="12">
        <v>865</v>
      </c>
      <c r="G33" s="12">
        <v>840</v>
      </c>
      <c r="H33" s="12">
        <v>870</v>
      </c>
      <c r="I33" s="12">
        <v>715</v>
      </c>
      <c r="J33" s="12">
        <v>645</v>
      </c>
      <c r="K33" s="12">
        <v>560</v>
      </c>
      <c r="L33" s="12">
        <v>765</v>
      </c>
      <c r="M33" s="12">
        <v>565</v>
      </c>
      <c r="N33" s="12">
        <v>375</v>
      </c>
      <c r="O33" s="12">
        <v>240</v>
      </c>
      <c r="P33" s="12">
        <v>145</v>
      </c>
      <c r="Q33" s="12">
        <v>80</v>
      </c>
      <c r="R33" s="12">
        <v>55</v>
      </c>
      <c r="S33" s="12">
        <v>35</v>
      </c>
      <c r="T33" s="12">
        <v>50</v>
      </c>
      <c r="U33" s="12">
        <v>21</v>
      </c>
    </row>
    <row r="34" spans="1:21" x14ac:dyDescent="0.35">
      <c r="A34" s="8" t="s">
        <v>99</v>
      </c>
      <c r="B34" s="9">
        <v>13875</v>
      </c>
      <c r="C34" s="12">
        <v>730</v>
      </c>
      <c r="D34" s="12">
        <v>1205</v>
      </c>
      <c r="E34" s="12">
        <v>320</v>
      </c>
      <c r="F34" s="12">
        <v>265</v>
      </c>
      <c r="G34" s="12">
        <v>240</v>
      </c>
      <c r="H34" s="12">
        <v>275</v>
      </c>
      <c r="I34" s="12">
        <v>480</v>
      </c>
      <c r="J34" s="12">
        <v>435</v>
      </c>
      <c r="K34" s="12">
        <v>520</v>
      </c>
      <c r="L34" s="12">
        <v>805</v>
      </c>
      <c r="M34" s="12">
        <v>830</v>
      </c>
      <c r="N34" s="12">
        <v>1190</v>
      </c>
      <c r="O34" s="12">
        <v>1325</v>
      </c>
      <c r="P34" s="12">
        <v>1620</v>
      </c>
      <c r="Q34" s="12">
        <v>1300</v>
      </c>
      <c r="R34" s="12">
        <v>885</v>
      </c>
      <c r="S34" s="12">
        <v>475</v>
      </c>
      <c r="T34" s="12">
        <v>970</v>
      </c>
      <c r="U34" s="12">
        <v>67</v>
      </c>
    </row>
    <row r="35" spans="1:21" x14ac:dyDescent="0.35">
      <c r="A35" s="4" t="s">
        <v>21</v>
      </c>
      <c r="B35" t="s">
        <v>22</v>
      </c>
    </row>
    <row r="36" spans="1:21" x14ac:dyDescent="0.35">
      <c r="A36" s="4" t="s">
        <v>25</v>
      </c>
      <c r="B36" t="s">
        <v>26</v>
      </c>
    </row>
    <row r="37" spans="1:21" x14ac:dyDescent="0.35">
      <c r="A37" s="4" t="s">
        <v>27</v>
      </c>
      <c r="B37" t="s">
        <v>28</v>
      </c>
    </row>
    <row r="38" spans="1:21" x14ac:dyDescent="0.35">
      <c r="A38" s="4" t="s">
        <v>37</v>
      </c>
      <c r="B38" t="s">
        <v>38</v>
      </c>
    </row>
    <row r="39" spans="1:21" x14ac:dyDescent="0.35">
      <c r="A39" s="4" t="s">
        <v>39</v>
      </c>
      <c r="B39" t="s">
        <v>40</v>
      </c>
    </row>
    <row r="40" spans="1:21" x14ac:dyDescent="0.35">
      <c r="A40" t="s">
        <v>41</v>
      </c>
      <c r="B40" t="s">
        <v>42</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9"/>
  <sheetViews>
    <sheetView showGridLines="0" workbookViewId="0"/>
  </sheetViews>
  <sheetFormatPr defaultColWidth="11.53515625" defaultRowHeight="15.5" x14ac:dyDescent="0.35"/>
  <cols>
    <col min="1" max="1" width="15.69140625" customWidth="1"/>
    <col min="2" max="2" width="22.69140625" customWidth="1"/>
    <col min="3" max="4" width="12.69140625" customWidth="1"/>
  </cols>
  <sheetData>
    <row r="1" spans="1:4" ht="19.5" x14ac:dyDescent="0.45">
      <c r="A1" s="1" t="s">
        <v>232</v>
      </c>
    </row>
    <row r="2" spans="1:4" x14ac:dyDescent="0.35">
      <c r="A2" t="s">
        <v>59</v>
      </c>
    </row>
    <row r="3" spans="1:4" x14ac:dyDescent="0.35">
      <c r="A3" t="s">
        <v>60</v>
      </c>
    </row>
    <row r="4" spans="1:4" x14ac:dyDescent="0.35">
      <c r="A4" t="s">
        <v>180</v>
      </c>
    </row>
    <row r="5" spans="1:4" x14ac:dyDescent="0.35">
      <c r="A5" t="s">
        <v>62</v>
      </c>
    </row>
    <row r="6" spans="1:4" ht="46.5" x14ac:dyDescent="0.35">
      <c r="A6" s="3" t="s">
        <v>181</v>
      </c>
      <c r="B6" s="5" t="s">
        <v>182</v>
      </c>
      <c r="C6" s="5" t="s">
        <v>183</v>
      </c>
      <c r="D6" s="5" t="s">
        <v>184</v>
      </c>
    </row>
    <row r="7" spans="1:4" x14ac:dyDescent="0.35">
      <c r="A7" s="8" t="s">
        <v>185</v>
      </c>
      <c r="B7" s="12" t="s">
        <v>73</v>
      </c>
      <c r="C7" s="9">
        <v>2297475</v>
      </c>
      <c r="D7" s="14">
        <v>296496440</v>
      </c>
    </row>
    <row r="8" spans="1:4" x14ac:dyDescent="0.35">
      <c r="A8" s="4" t="s">
        <v>185</v>
      </c>
      <c r="B8" s="11" t="s">
        <v>186</v>
      </c>
      <c r="C8" s="6">
        <v>45</v>
      </c>
      <c r="D8" s="13">
        <v>13985</v>
      </c>
    </row>
    <row r="9" spans="1:4" x14ac:dyDescent="0.35">
      <c r="A9" s="4" t="s">
        <v>185</v>
      </c>
      <c r="B9" s="11" t="s">
        <v>76</v>
      </c>
      <c r="C9" s="6">
        <v>105</v>
      </c>
      <c r="D9" s="13">
        <v>40850</v>
      </c>
    </row>
    <row r="10" spans="1:4" x14ac:dyDescent="0.35">
      <c r="A10" s="4" t="s">
        <v>185</v>
      </c>
      <c r="B10" s="11" t="s">
        <v>77</v>
      </c>
      <c r="C10" s="6">
        <v>200</v>
      </c>
      <c r="D10" s="13">
        <v>111540</v>
      </c>
    </row>
    <row r="11" spans="1:4" x14ac:dyDescent="0.35">
      <c r="A11" s="4" t="s">
        <v>185</v>
      </c>
      <c r="B11" s="11" t="s">
        <v>78</v>
      </c>
      <c r="C11" s="6">
        <v>265</v>
      </c>
      <c r="D11" s="13">
        <v>125260</v>
      </c>
    </row>
    <row r="12" spans="1:4" x14ac:dyDescent="0.35">
      <c r="A12" s="4" t="s">
        <v>185</v>
      </c>
      <c r="B12" s="11" t="s">
        <v>79</v>
      </c>
      <c r="C12" s="6">
        <v>390</v>
      </c>
      <c r="D12" s="13">
        <v>205865</v>
      </c>
    </row>
    <row r="13" spans="1:4" x14ac:dyDescent="0.35">
      <c r="A13" s="4" t="s">
        <v>185</v>
      </c>
      <c r="B13" s="11" t="s">
        <v>80</v>
      </c>
      <c r="C13" s="6">
        <v>560</v>
      </c>
      <c r="D13" s="13">
        <v>255060</v>
      </c>
    </row>
    <row r="14" spans="1:4" x14ac:dyDescent="0.35">
      <c r="A14" s="4" t="s">
        <v>185</v>
      </c>
      <c r="B14" s="11" t="s">
        <v>81</v>
      </c>
      <c r="C14" s="6">
        <v>1665</v>
      </c>
      <c r="D14" s="13">
        <v>370330</v>
      </c>
    </row>
    <row r="15" spans="1:4" x14ac:dyDescent="0.35">
      <c r="A15" s="4" t="s">
        <v>185</v>
      </c>
      <c r="B15" s="11" t="s">
        <v>82</v>
      </c>
      <c r="C15" s="6">
        <v>4125</v>
      </c>
      <c r="D15" s="13">
        <v>737645</v>
      </c>
    </row>
    <row r="16" spans="1:4" x14ac:dyDescent="0.35">
      <c r="A16" s="4" t="s">
        <v>185</v>
      </c>
      <c r="B16" s="11" t="s">
        <v>83</v>
      </c>
      <c r="C16" s="6">
        <v>9905</v>
      </c>
      <c r="D16" s="13">
        <v>1333175</v>
      </c>
    </row>
    <row r="17" spans="1:4" x14ac:dyDescent="0.35">
      <c r="A17" s="4" t="s">
        <v>185</v>
      </c>
      <c r="B17" s="11" t="s">
        <v>84</v>
      </c>
      <c r="C17" s="6">
        <v>16335</v>
      </c>
      <c r="D17" s="13">
        <v>2343615</v>
      </c>
    </row>
    <row r="18" spans="1:4" x14ac:dyDescent="0.35">
      <c r="A18" s="4" t="s">
        <v>185</v>
      </c>
      <c r="B18" s="11" t="s">
        <v>85</v>
      </c>
      <c r="C18" s="6">
        <v>22630</v>
      </c>
      <c r="D18" s="13">
        <v>3343455</v>
      </c>
    </row>
    <row r="19" spans="1:4" x14ac:dyDescent="0.35">
      <c r="A19" s="4" t="s">
        <v>185</v>
      </c>
      <c r="B19" s="11" t="s">
        <v>86</v>
      </c>
      <c r="C19" s="6">
        <v>41720</v>
      </c>
      <c r="D19" s="13">
        <v>5394545</v>
      </c>
    </row>
    <row r="20" spans="1:4" x14ac:dyDescent="0.35">
      <c r="A20" s="4" t="s">
        <v>185</v>
      </c>
      <c r="B20" s="11" t="s">
        <v>87</v>
      </c>
      <c r="C20" s="6">
        <v>102840</v>
      </c>
      <c r="D20" s="13">
        <v>12183660</v>
      </c>
    </row>
    <row r="21" spans="1:4" x14ac:dyDescent="0.35">
      <c r="A21" s="4" t="s">
        <v>185</v>
      </c>
      <c r="B21" s="11" t="s">
        <v>88</v>
      </c>
      <c r="C21" s="6">
        <v>124435</v>
      </c>
      <c r="D21" s="13">
        <v>14795390</v>
      </c>
    </row>
    <row r="22" spans="1:4" x14ac:dyDescent="0.35">
      <c r="A22" s="4" t="s">
        <v>185</v>
      </c>
      <c r="B22" s="11" t="s">
        <v>89</v>
      </c>
      <c r="C22" s="6">
        <v>161105</v>
      </c>
      <c r="D22" s="13">
        <v>19181515</v>
      </c>
    </row>
    <row r="23" spans="1:4" x14ac:dyDescent="0.35">
      <c r="A23" s="4" t="s">
        <v>185</v>
      </c>
      <c r="B23" s="11" t="s">
        <v>90</v>
      </c>
      <c r="C23" s="6">
        <v>250390</v>
      </c>
      <c r="D23" s="13">
        <v>29036640</v>
      </c>
    </row>
    <row r="24" spans="1:4" x14ac:dyDescent="0.35">
      <c r="A24" s="4" t="s">
        <v>185</v>
      </c>
      <c r="B24" s="11" t="s">
        <v>91</v>
      </c>
      <c r="C24" s="6">
        <v>236640</v>
      </c>
      <c r="D24" s="13">
        <v>29118490</v>
      </c>
    </row>
    <row r="25" spans="1:4" x14ac:dyDescent="0.35">
      <c r="A25" s="4" t="s">
        <v>185</v>
      </c>
      <c r="B25" s="11" t="s">
        <v>92</v>
      </c>
      <c r="C25" s="6">
        <v>241875</v>
      </c>
      <c r="D25" s="13">
        <v>31260040</v>
      </c>
    </row>
    <row r="26" spans="1:4" x14ac:dyDescent="0.35">
      <c r="A26" s="4" t="s">
        <v>185</v>
      </c>
      <c r="B26" s="11" t="s">
        <v>93</v>
      </c>
      <c r="C26" s="6">
        <v>298720</v>
      </c>
      <c r="D26" s="13">
        <v>37820305</v>
      </c>
    </row>
    <row r="27" spans="1:4" x14ac:dyDescent="0.35">
      <c r="A27" s="4" t="s">
        <v>185</v>
      </c>
      <c r="B27" s="11" t="s">
        <v>94</v>
      </c>
      <c r="C27" s="6">
        <v>243685</v>
      </c>
      <c r="D27" s="13">
        <v>34278505</v>
      </c>
    </row>
    <row r="28" spans="1:4" x14ac:dyDescent="0.35">
      <c r="A28" s="4" t="s">
        <v>185</v>
      </c>
      <c r="B28" s="11" t="s">
        <v>95</v>
      </c>
      <c r="C28" s="6">
        <v>241075</v>
      </c>
      <c r="D28" s="13">
        <v>33027500</v>
      </c>
    </row>
    <row r="29" spans="1:4" x14ac:dyDescent="0.35">
      <c r="A29" s="4" t="s">
        <v>185</v>
      </c>
      <c r="B29" s="11" t="s">
        <v>96</v>
      </c>
      <c r="C29" s="6">
        <v>298750</v>
      </c>
      <c r="D29" s="13">
        <v>41519060</v>
      </c>
    </row>
    <row r="30" spans="1:4" x14ac:dyDescent="0.35">
      <c r="A30" s="8" t="s">
        <v>185</v>
      </c>
      <c r="B30" s="12" t="s">
        <v>97</v>
      </c>
      <c r="C30" s="9">
        <v>615</v>
      </c>
      <c r="D30" s="14">
        <v>291635</v>
      </c>
    </row>
    <row r="31" spans="1:4" x14ac:dyDescent="0.35">
      <c r="A31" s="8" t="s">
        <v>185</v>
      </c>
      <c r="B31" s="12" t="s">
        <v>98</v>
      </c>
      <c r="C31" s="9">
        <v>736115</v>
      </c>
      <c r="D31" s="14">
        <v>89180905</v>
      </c>
    </row>
    <row r="32" spans="1:4" x14ac:dyDescent="0.35">
      <c r="A32" s="8" t="s">
        <v>185</v>
      </c>
      <c r="B32" s="12" t="s">
        <v>99</v>
      </c>
      <c r="C32" s="9">
        <v>1560745</v>
      </c>
      <c r="D32" s="14">
        <v>207023900</v>
      </c>
    </row>
    <row r="33" spans="1:4" x14ac:dyDescent="0.35">
      <c r="A33" s="8" t="s">
        <v>187</v>
      </c>
      <c r="B33" s="12" t="s">
        <v>73</v>
      </c>
      <c r="C33" s="9">
        <v>100340</v>
      </c>
      <c r="D33" s="14">
        <v>49439635</v>
      </c>
    </row>
    <row r="34" spans="1:4" x14ac:dyDescent="0.35">
      <c r="A34" s="4" t="s">
        <v>187</v>
      </c>
      <c r="B34" s="11" t="s">
        <v>186</v>
      </c>
      <c r="C34" s="6">
        <v>45</v>
      </c>
      <c r="D34" s="13">
        <v>13985</v>
      </c>
    </row>
    <row r="35" spans="1:4" x14ac:dyDescent="0.35">
      <c r="A35" s="4" t="s">
        <v>187</v>
      </c>
      <c r="B35" s="11" t="s">
        <v>76</v>
      </c>
      <c r="C35" s="6">
        <v>105</v>
      </c>
      <c r="D35" s="13">
        <v>40850</v>
      </c>
    </row>
    <row r="36" spans="1:4" x14ac:dyDescent="0.35">
      <c r="A36" s="4" t="s">
        <v>187</v>
      </c>
      <c r="B36" s="11" t="s">
        <v>77</v>
      </c>
      <c r="C36" s="6">
        <v>200</v>
      </c>
      <c r="D36" s="13">
        <v>111540</v>
      </c>
    </row>
    <row r="37" spans="1:4" x14ac:dyDescent="0.35">
      <c r="A37" s="4" t="s">
        <v>187</v>
      </c>
      <c r="B37" s="11" t="s">
        <v>78</v>
      </c>
      <c r="C37" s="6">
        <v>265</v>
      </c>
      <c r="D37" s="13">
        <v>125260</v>
      </c>
    </row>
    <row r="38" spans="1:4" x14ac:dyDescent="0.35">
      <c r="A38" s="4" t="s">
        <v>187</v>
      </c>
      <c r="B38" s="11" t="s">
        <v>79</v>
      </c>
      <c r="C38" s="6">
        <v>390</v>
      </c>
      <c r="D38" s="13">
        <v>205865</v>
      </c>
    </row>
    <row r="39" spans="1:4" x14ac:dyDescent="0.35">
      <c r="A39" s="4" t="s">
        <v>187</v>
      </c>
      <c r="B39" s="11" t="s">
        <v>80</v>
      </c>
      <c r="C39" s="6">
        <v>560</v>
      </c>
      <c r="D39" s="13">
        <v>255060</v>
      </c>
    </row>
    <row r="40" spans="1:4" x14ac:dyDescent="0.35">
      <c r="A40" s="4" t="s">
        <v>187</v>
      </c>
      <c r="B40" s="11" t="s">
        <v>81</v>
      </c>
      <c r="C40" s="6">
        <v>595</v>
      </c>
      <c r="D40" s="13">
        <v>282755</v>
      </c>
    </row>
    <row r="41" spans="1:4" x14ac:dyDescent="0.35">
      <c r="A41" s="4" t="s">
        <v>187</v>
      </c>
      <c r="B41" s="11" t="s">
        <v>82</v>
      </c>
      <c r="C41" s="6">
        <v>925</v>
      </c>
      <c r="D41" s="13">
        <v>422385</v>
      </c>
    </row>
    <row r="42" spans="1:4" x14ac:dyDescent="0.35">
      <c r="A42" s="4" t="s">
        <v>187</v>
      </c>
      <c r="B42" s="11" t="s">
        <v>83</v>
      </c>
      <c r="C42" s="6">
        <v>1190</v>
      </c>
      <c r="D42" s="13">
        <v>531445</v>
      </c>
    </row>
    <row r="43" spans="1:4" x14ac:dyDescent="0.35">
      <c r="A43" s="4" t="s">
        <v>187</v>
      </c>
      <c r="B43" s="11" t="s">
        <v>84</v>
      </c>
      <c r="C43" s="6">
        <v>1560</v>
      </c>
      <c r="D43" s="13">
        <v>731815</v>
      </c>
    </row>
    <row r="44" spans="1:4" x14ac:dyDescent="0.35">
      <c r="A44" s="4" t="s">
        <v>187</v>
      </c>
      <c r="B44" s="11" t="s">
        <v>85</v>
      </c>
      <c r="C44" s="6">
        <v>2740</v>
      </c>
      <c r="D44" s="13">
        <v>1329255</v>
      </c>
    </row>
    <row r="45" spans="1:4" x14ac:dyDescent="0.35">
      <c r="A45" s="4" t="s">
        <v>187</v>
      </c>
      <c r="B45" s="11" t="s">
        <v>86</v>
      </c>
      <c r="C45" s="6">
        <v>3225</v>
      </c>
      <c r="D45" s="13">
        <v>1535675</v>
      </c>
    </row>
    <row r="46" spans="1:4" x14ac:dyDescent="0.35">
      <c r="A46" s="4" t="s">
        <v>187</v>
      </c>
      <c r="B46" s="11" t="s">
        <v>87</v>
      </c>
      <c r="C46" s="6">
        <v>5255</v>
      </c>
      <c r="D46" s="13">
        <v>2299045</v>
      </c>
    </row>
    <row r="47" spans="1:4" x14ac:dyDescent="0.35">
      <c r="A47" s="4" t="s">
        <v>187</v>
      </c>
      <c r="B47" s="11" t="s">
        <v>88</v>
      </c>
      <c r="C47" s="6">
        <v>4990</v>
      </c>
      <c r="D47" s="13">
        <v>2199065</v>
      </c>
    </row>
    <row r="48" spans="1:4" x14ac:dyDescent="0.35">
      <c r="A48" s="4" t="s">
        <v>187</v>
      </c>
      <c r="B48" s="11" t="s">
        <v>89</v>
      </c>
      <c r="C48" s="6">
        <v>5720</v>
      </c>
      <c r="D48" s="13">
        <v>2488965</v>
      </c>
    </row>
    <row r="49" spans="1:4" x14ac:dyDescent="0.35">
      <c r="A49" s="4" t="s">
        <v>187</v>
      </c>
      <c r="B49" s="11" t="s">
        <v>90</v>
      </c>
      <c r="C49" s="6">
        <v>6140</v>
      </c>
      <c r="D49" s="13">
        <v>2464660</v>
      </c>
    </row>
    <row r="50" spans="1:4" x14ac:dyDescent="0.35">
      <c r="A50" s="4" t="s">
        <v>187</v>
      </c>
      <c r="B50" s="11" t="s">
        <v>91</v>
      </c>
      <c r="C50" s="6">
        <v>7985</v>
      </c>
      <c r="D50" s="13">
        <v>3449980</v>
      </c>
    </row>
    <row r="51" spans="1:4" x14ac:dyDescent="0.35">
      <c r="A51" s="4" t="s">
        <v>187</v>
      </c>
      <c r="B51" s="11" t="s">
        <v>92</v>
      </c>
      <c r="C51" s="6">
        <v>8630</v>
      </c>
      <c r="D51" s="13">
        <v>4249200</v>
      </c>
    </row>
    <row r="52" spans="1:4" x14ac:dyDescent="0.35">
      <c r="A52" s="4" t="s">
        <v>187</v>
      </c>
      <c r="B52" s="11" t="s">
        <v>93</v>
      </c>
      <c r="C52" s="6">
        <v>8780</v>
      </c>
      <c r="D52" s="13">
        <v>4146255</v>
      </c>
    </row>
    <row r="53" spans="1:4" x14ac:dyDescent="0.35">
      <c r="A53" s="4" t="s">
        <v>187</v>
      </c>
      <c r="B53" s="11" t="s">
        <v>94</v>
      </c>
      <c r="C53" s="6">
        <v>13320</v>
      </c>
      <c r="D53" s="13">
        <v>7527410</v>
      </c>
    </row>
    <row r="54" spans="1:4" x14ac:dyDescent="0.35">
      <c r="A54" s="4" t="s">
        <v>187</v>
      </c>
      <c r="B54" s="11" t="s">
        <v>95</v>
      </c>
      <c r="C54" s="6">
        <v>12290</v>
      </c>
      <c r="D54" s="13">
        <v>6441060</v>
      </c>
    </row>
    <row r="55" spans="1:4" x14ac:dyDescent="0.35">
      <c r="A55" s="4" t="s">
        <v>187</v>
      </c>
      <c r="B55" s="11" t="s">
        <v>96</v>
      </c>
      <c r="C55" s="6">
        <v>15435</v>
      </c>
      <c r="D55" s="13">
        <v>8588110</v>
      </c>
    </row>
    <row r="56" spans="1:4" x14ac:dyDescent="0.35">
      <c r="A56" s="8" t="s">
        <v>187</v>
      </c>
      <c r="B56" s="12" t="s">
        <v>97</v>
      </c>
      <c r="C56" s="9">
        <v>615</v>
      </c>
      <c r="D56" s="14">
        <v>291635</v>
      </c>
    </row>
    <row r="57" spans="1:4" x14ac:dyDescent="0.35">
      <c r="A57" s="8" t="s">
        <v>187</v>
      </c>
      <c r="B57" s="12" t="s">
        <v>98</v>
      </c>
      <c r="C57" s="9">
        <v>33290</v>
      </c>
      <c r="D57" s="14">
        <v>14745995</v>
      </c>
    </row>
    <row r="58" spans="1:4" x14ac:dyDescent="0.35">
      <c r="A58" s="8" t="s">
        <v>187</v>
      </c>
      <c r="B58" s="12" t="s">
        <v>99</v>
      </c>
      <c r="C58" s="9">
        <v>66440</v>
      </c>
      <c r="D58" s="14">
        <v>34402010</v>
      </c>
    </row>
    <row r="59" spans="1:4" x14ac:dyDescent="0.35">
      <c r="A59" s="8" t="s">
        <v>188</v>
      </c>
      <c r="B59" s="12" t="s">
        <v>73</v>
      </c>
      <c r="C59" s="9">
        <v>2197130</v>
      </c>
      <c r="D59" s="14">
        <v>247056805</v>
      </c>
    </row>
    <row r="60" spans="1:4" x14ac:dyDescent="0.35">
      <c r="A60" s="4" t="s">
        <v>188</v>
      </c>
      <c r="B60" s="11" t="s">
        <v>186</v>
      </c>
      <c r="C60" s="6">
        <v>0</v>
      </c>
      <c r="D60" s="13">
        <v>0</v>
      </c>
    </row>
    <row r="61" spans="1:4" x14ac:dyDescent="0.35">
      <c r="A61" s="4" t="s">
        <v>188</v>
      </c>
      <c r="B61" s="11" t="s">
        <v>76</v>
      </c>
      <c r="C61" s="6">
        <v>0</v>
      </c>
      <c r="D61" s="13">
        <v>0</v>
      </c>
    </row>
    <row r="62" spans="1:4" x14ac:dyDescent="0.35">
      <c r="A62" s="4" t="s">
        <v>188</v>
      </c>
      <c r="B62" s="11" t="s">
        <v>77</v>
      </c>
      <c r="C62" s="6">
        <v>0</v>
      </c>
      <c r="D62" s="13">
        <v>0</v>
      </c>
    </row>
    <row r="63" spans="1:4" x14ac:dyDescent="0.35">
      <c r="A63" s="4" t="s">
        <v>188</v>
      </c>
      <c r="B63" s="11" t="s">
        <v>78</v>
      </c>
      <c r="C63" s="6">
        <v>0</v>
      </c>
      <c r="D63" s="13">
        <v>0</v>
      </c>
    </row>
    <row r="64" spans="1:4" x14ac:dyDescent="0.35">
      <c r="A64" s="4" t="s">
        <v>188</v>
      </c>
      <c r="B64" s="11" t="s">
        <v>79</v>
      </c>
      <c r="C64" s="6">
        <v>0</v>
      </c>
      <c r="D64" s="13">
        <v>0</v>
      </c>
    </row>
    <row r="65" spans="1:4" x14ac:dyDescent="0.35">
      <c r="A65" s="4" t="s">
        <v>188</v>
      </c>
      <c r="B65" s="11" t="s">
        <v>80</v>
      </c>
      <c r="C65" s="6">
        <v>0</v>
      </c>
      <c r="D65" s="13">
        <v>0</v>
      </c>
    </row>
    <row r="66" spans="1:4" x14ac:dyDescent="0.35">
      <c r="A66" s="4" t="s">
        <v>188</v>
      </c>
      <c r="B66" s="11" t="s">
        <v>81</v>
      </c>
      <c r="C66" s="6">
        <v>1070</v>
      </c>
      <c r="D66" s="13">
        <v>87575</v>
      </c>
    </row>
    <row r="67" spans="1:4" x14ac:dyDescent="0.35">
      <c r="A67" s="4" t="s">
        <v>188</v>
      </c>
      <c r="B67" s="11" t="s">
        <v>82</v>
      </c>
      <c r="C67" s="6">
        <v>3205</v>
      </c>
      <c r="D67" s="13">
        <v>315260</v>
      </c>
    </row>
    <row r="68" spans="1:4" x14ac:dyDescent="0.35">
      <c r="A68" s="4" t="s">
        <v>188</v>
      </c>
      <c r="B68" s="11" t="s">
        <v>83</v>
      </c>
      <c r="C68" s="6">
        <v>8715</v>
      </c>
      <c r="D68" s="13">
        <v>801730</v>
      </c>
    </row>
    <row r="69" spans="1:4" x14ac:dyDescent="0.35">
      <c r="A69" s="4" t="s">
        <v>188</v>
      </c>
      <c r="B69" s="11" t="s">
        <v>84</v>
      </c>
      <c r="C69" s="6">
        <v>14775</v>
      </c>
      <c r="D69" s="13">
        <v>1611800</v>
      </c>
    </row>
    <row r="70" spans="1:4" x14ac:dyDescent="0.35">
      <c r="A70" s="4" t="s">
        <v>188</v>
      </c>
      <c r="B70" s="11" t="s">
        <v>85</v>
      </c>
      <c r="C70" s="6">
        <v>19890</v>
      </c>
      <c r="D70" s="13">
        <v>2014200</v>
      </c>
    </row>
    <row r="71" spans="1:4" x14ac:dyDescent="0.35">
      <c r="A71" s="4" t="s">
        <v>188</v>
      </c>
      <c r="B71" s="11" t="s">
        <v>86</v>
      </c>
      <c r="C71" s="6">
        <v>38495</v>
      </c>
      <c r="D71" s="13">
        <v>3858870</v>
      </c>
    </row>
    <row r="72" spans="1:4" x14ac:dyDescent="0.35">
      <c r="A72" s="4" t="s">
        <v>188</v>
      </c>
      <c r="B72" s="11" t="s">
        <v>87</v>
      </c>
      <c r="C72" s="6">
        <v>97590</v>
      </c>
      <c r="D72" s="13">
        <v>9884615</v>
      </c>
    </row>
    <row r="73" spans="1:4" x14ac:dyDescent="0.35">
      <c r="A73" s="4" t="s">
        <v>188</v>
      </c>
      <c r="B73" s="11" t="s">
        <v>88</v>
      </c>
      <c r="C73" s="6">
        <v>119450</v>
      </c>
      <c r="D73" s="13">
        <v>12596330</v>
      </c>
    </row>
    <row r="74" spans="1:4" x14ac:dyDescent="0.35">
      <c r="A74" s="4" t="s">
        <v>188</v>
      </c>
      <c r="B74" s="11" t="s">
        <v>89</v>
      </c>
      <c r="C74" s="6">
        <v>155385</v>
      </c>
      <c r="D74" s="13">
        <v>16692550</v>
      </c>
    </row>
    <row r="75" spans="1:4" x14ac:dyDescent="0.35">
      <c r="A75" s="4" t="s">
        <v>188</v>
      </c>
      <c r="B75" s="11" t="s">
        <v>90</v>
      </c>
      <c r="C75" s="6">
        <v>244250</v>
      </c>
      <c r="D75" s="13">
        <v>26571980</v>
      </c>
    </row>
    <row r="76" spans="1:4" x14ac:dyDescent="0.35">
      <c r="A76" s="4" t="s">
        <v>188</v>
      </c>
      <c r="B76" s="11" t="s">
        <v>91</v>
      </c>
      <c r="C76" s="6">
        <v>228655</v>
      </c>
      <c r="D76" s="13">
        <v>25668510</v>
      </c>
    </row>
    <row r="77" spans="1:4" x14ac:dyDescent="0.35">
      <c r="A77" s="4" t="s">
        <v>188</v>
      </c>
      <c r="B77" s="11" t="s">
        <v>92</v>
      </c>
      <c r="C77" s="6">
        <v>233245</v>
      </c>
      <c r="D77" s="13">
        <v>27010845</v>
      </c>
    </row>
    <row r="78" spans="1:4" x14ac:dyDescent="0.35">
      <c r="A78" s="4" t="s">
        <v>188</v>
      </c>
      <c r="B78" s="11" t="s">
        <v>93</v>
      </c>
      <c r="C78" s="6">
        <v>289940</v>
      </c>
      <c r="D78" s="13">
        <v>33674055</v>
      </c>
    </row>
    <row r="79" spans="1:4" x14ac:dyDescent="0.35">
      <c r="A79" s="4" t="s">
        <v>188</v>
      </c>
      <c r="B79" s="11" t="s">
        <v>94</v>
      </c>
      <c r="C79" s="6">
        <v>230365</v>
      </c>
      <c r="D79" s="13">
        <v>26751095</v>
      </c>
    </row>
    <row r="80" spans="1:4" x14ac:dyDescent="0.35">
      <c r="A80" s="4" t="s">
        <v>188</v>
      </c>
      <c r="B80" s="11" t="s">
        <v>95</v>
      </c>
      <c r="C80" s="6">
        <v>228785</v>
      </c>
      <c r="D80" s="13">
        <v>26586445</v>
      </c>
    </row>
    <row r="81" spans="1:4" x14ac:dyDescent="0.35">
      <c r="A81" s="4" t="s">
        <v>188</v>
      </c>
      <c r="B81" s="11" t="s">
        <v>96</v>
      </c>
      <c r="C81" s="6">
        <v>283315</v>
      </c>
      <c r="D81" s="13">
        <v>32930950</v>
      </c>
    </row>
    <row r="82" spans="1:4" x14ac:dyDescent="0.35">
      <c r="A82" s="8" t="s">
        <v>188</v>
      </c>
      <c r="B82" s="12" t="s">
        <v>97</v>
      </c>
      <c r="C82" s="9">
        <v>0</v>
      </c>
      <c r="D82" s="14">
        <v>0</v>
      </c>
    </row>
    <row r="83" spans="1:4" x14ac:dyDescent="0.35">
      <c r="A83" s="8" t="s">
        <v>188</v>
      </c>
      <c r="B83" s="12" t="s">
        <v>98</v>
      </c>
      <c r="C83" s="9">
        <v>702825</v>
      </c>
      <c r="D83" s="14">
        <v>74434910</v>
      </c>
    </row>
    <row r="84" spans="1:4" x14ac:dyDescent="0.35">
      <c r="A84" s="8" t="s">
        <v>188</v>
      </c>
      <c r="B84" s="12" t="s">
        <v>99</v>
      </c>
      <c r="C84" s="9">
        <v>1494305</v>
      </c>
      <c r="D84" s="14">
        <v>172621895</v>
      </c>
    </row>
    <row r="85" spans="1:4" x14ac:dyDescent="0.35">
      <c r="A85" s="4" t="s">
        <v>21</v>
      </c>
      <c r="B85" t="s">
        <v>22</v>
      </c>
    </row>
    <row r="86" spans="1:4" x14ac:dyDescent="0.35">
      <c r="A86" s="4" t="s">
        <v>27</v>
      </c>
      <c r="B86" t="s">
        <v>213</v>
      </c>
    </row>
    <row r="87" spans="1:4" x14ac:dyDescent="0.35">
      <c r="A87" s="4" t="s">
        <v>33</v>
      </c>
      <c r="B87" t="s">
        <v>34</v>
      </c>
    </row>
    <row r="88" spans="1:4" x14ac:dyDescent="0.35">
      <c r="A88" s="4" t="s">
        <v>43</v>
      </c>
      <c r="B88" t="s">
        <v>44</v>
      </c>
    </row>
    <row r="89" spans="1:4" x14ac:dyDescent="0.35">
      <c r="A89" s="4"/>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5"/>
  <sheetViews>
    <sheetView showGridLines="0" workbookViewId="0"/>
  </sheetViews>
  <sheetFormatPr defaultColWidth="11.53515625" defaultRowHeight="15.5" x14ac:dyDescent="0.35"/>
  <cols>
    <col min="1" max="1" width="22.69140625" customWidth="1"/>
    <col min="2" max="10" width="12.69140625" customWidth="1"/>
  </cols>
  <sheetData>
    <row r="1" spans="1:10" ht="19.5" x14ac:dyDescent="0.45">
      <c r="A1" s="1" t="s">
        <v>233</v>
      </c>
    </row>
    <row r="2" spans="1:10" x14ac:dyDescent="0.35">
      <c r="A2" t="s">
        <v>59</v>
      </c>
    </row>
    <row r="3" spans="1:10" x14ac:dyDescent="0.35">
      <c r="A3" t="s">
        <v>60</v>
      </c>
    </row>
    <row r="4" spans="1:10" x14ac:dyDescent="0.35">
      <c r="A4" t="s">
        <v>122</v>
      </c>
    </row>
    <row r="5" spans="1:10" x14ac:dyDescent="0.35">
      <c r="A5" t="s">
        <v>62</v>
      </c>
    </row>
    <row r="6" spans="1:10" ht="77.5" x14ac:dyDescent="0.35">
      <c r="A6" s="3" t="s">
        <v>189</v>
      </c>
      <c r="B6" s="5" t="s">
        <v>190</v>
      </c>
      <c r="C6" s="5" t="s">
        <v>191</v>
      </c>
      <c r="D6" s="5" t="s">
        <v>192</v>
      </c>
      <c r="E6" s="5" t="s">
        <v>193</v>
      </c>
      <c r="F6" s="5" t="s">
        <v>194</v>
      </c>
      <c r="G6" s="5" t="s">
        <v>195</v>
      </c>
      <c r="H6" s="5" t="s">
        <v>196</v>
      </c>
      <c r="I6" s="5" t="s">
        <v>197</v>
      </c>
      <c r="J6" s="5" t="s">
        <v>198</v>
      </c>
    </row>
    <row r="7" spans="1:10" x14ac:dyDescent="0.35">
      <c r="A7" s="8" t="s">
        <v>73</v>
      </c>
      <c r="B7" s="9">
        <v>2297470</v>
      </c>
      <c r="C7" s="14">
        <v>296496440</v>
      </c>
      <c r="D7" s="10">
        <v>1</v>
      </c>
      <c r="E7" s="12">
        <v>615</v>
      </c>
      <c r="F7" s="14">
        <v>291635</v>
      </c>
      <c r="G7" s="9">
        <v>736115</v>
      </c>
      <c r="H7" s="14">
        <v>89180905</v>
      </c>
      <c r="I7" s="9">
        <v>1560745</v>
      </c>
      <c r="J7" s="14">
        <v>207023900</v>
      </c>
    </row>
    <row r="8" spans="1:10" x14ac:dyDescent="0.35">
      <c r="A8" s="4" t="s">
        <v>124</v>
      </c>
      <c r="B8" s="6">
        <v>47540</v>
      </c>
      <c r="C8" s="13">
        <v>6738110</v>
      </c>
      <c r="D8" s="7">
        <v>0.02</v>
      </c>
      <c r="E8" s="11">
        <v>5</v>
      </c>
      <c r="F8" s="13">
        <v>1000</v>
      </c>
      <c r="G8" s="6">
        <v>14865</v>
      </c>
      <c r="H8" s="13">
        <v>1942705</v>
      </c>
      <c r="I8" s="6">
        <v>32675</v>
      </c>
      <c r="J8" s="13">
        <v>4794410</v>
      </c>
    </row>
    <row r="9" spans="1:10" x14ac:dyDescent="0.35">
      <c r="A9" s="4" t="s">
        <v>125</v>
      </c>
      <c r="B9" s="6">
        <v>61630</v>
      </c>
      <c r="C9" s="13">
        <v>8667925</v>
      </c>
      <c r="D9" s="7">
        <v>0.03</v>
      </c>
      <c r="E9" s="11" t="s">
        <v>100</v>
      </c>
      <c r="F9" s="13">
        <v>460</v>
      </c>
      <c r="G9" s="6">
        <v>19970</v>
      </c>
      <c r="H9" s="13">
        <v>2631295</v>
      </c>
      <c r="I9" s="6">
        <v>41660</v>
      </c>
      <c r="J9" s="13">
        <v>6036170</v>
      </c>
    </row>
    <row r="10" spans="1:10" x14ac:dyDescent="0.35">
      <c r="A10" s="4" t="s">
        <v>126</v>
      </c>
      <c r="B10" s="6">
        <v>42875</v>
      </c>
      <c r="C10" s="13">
        <v>6050255</v>
      </c>
      <c r="D10" s="7">
        <v>0.02</v>
      </c>
      <c r="E10" s="11">
        <v>10</v>
      </c>
      <c r="F10" s="13">
        <v>4760</v>
      </c>
      <c r="G10" s="6">
        <v>13725</v>
      </c>
      <c r="H10" s="13">
        <v>1885950</v>
      </c>
      <c r="I10" s="6">
        <v>29140</v>
      </c>
      <c r="J10" s="13">
        <v>4159545</v>
      </c>
    </row>
    <row r="11" spans="1:10" x14ac:dyDescent="0.35">
      <c r="A11" s="4" t="s">
        <v>127</v>
      </c>
      <c r="B11" s="6">
        <v>27385</v>
      </c>
      <c r="C11" s="13">
        <v>3598475</v>
      </c>
      <c r="D11" s="7">
        <v>0.01</v>
      </c>
      <c r="E11" s="11" t="s">
        <v>179</v>
      </c>
      <c r="F11" s="13" t="s">
        <v>179</v>
      </c>
      <c r="G11" s="6">
        <v>8585</v>
      </c>
      <c r="H11" s="13">
        <v>1009735</v>
      </c>
      <c r="I11" s="6">
        <v>18800</v>
      </c>
      <c r="J11" s="13">
        <v>2588735</v>
      </c>
    </row>
    <row r="12" spans="1:10" x14ac:dyDescent="0.35">
      <c r="A12" s="4" t="s">
        <v>128</v>
      </c>
      <c r="B12" s="6">
        <v>29910</v>
      </c>
      <c r="C12" s="13">
        <v>3674445</v>
      </c>
      <c r="D12" s="7">
        <v>0.01</v>
      </c>
      <c r="E12" s="11">
        <v>5</v>
      </c>
      <c r="F12" s="13">
        <v>1305</v>
      </c>
      <c r="G12" s="6">
        <v>9630</v>
      </c>
      <c r="H12" s="13">
        <v>1075265</v>
      </c>
      <c r="I12" s="6">
        <v>20275</v>
      </c>
      <c r="J12" s="13">
        <v>2597870</v>
      </c>
    </row>
    <row r="13" spans="1:10" x14ac:dyDescent="0.35">
      <c r="A13" s="4" t="s">
        <v>129</v>
      </c>
      <c r="B13" s="6">
        <v>71535</v>
      </c>
      <c r="C13" s="13">
        <v>8680065</v>
      </c>
      <c r="D13" s="7">
        <v>0.03</v>
      </c>
      <c r="E13" s="11" t="s">
        <v>179</v>
      </c>
      <c r="F13" s="13" t="s">
        <v>179</v>
      </c>
      <c r="G13" s="6">
        <v>22470</v>
      </c>
      <c r="H13" s="13">
        <v>2438135</v>
      </c>
      <c r="I13" s="6">
        <v>49065</v>
      </c>
      <c r="J13" s="13">
        <v>6241930</v>
      </c>
    </row>
    <row r="14" spans="1:10" x14ac:dyDescent="0.35">
      <c r="A14" s="4" t="s">
        <v>130</v>
      </c>
      <c r="B14" s="6">
        <v>76915</v>
      </c>
      <c r="C14" s="13">
        <v>11792455</v>
      </c>
      <c r="D14" s="7">
        <v>0.04</v>
      </c>
      <c r="E14" s="11">
        <v>330</v>
      </c>
      <c r="F14" s="13">
        <v>151800</v>
      </c>
      <c r="G14" s="6">
        <v>27360</v>
      </c>
      <c r="H14" s="13">
        <v>4643255</v>
      </c>
      <c r="I14" s="6">
        <v>49225</v>
      </c>
      <c r="J14" s="13">
        <v>6997400</v>
      </c>
    </row>
    <row r="15" spans="1:10" x14ac:dyDescent="0.35">
      <c r="A15" s="4" t="s">
        <v>131</v>
      </c>
      <c r="B15" s="6">
        <v>70670</v>
      </c>
      <c r="C15" s="13">
        <v>8984250</v>
      </c>
      <c r="D15" s="7">
        <v>0.03</v>
      </c>
      <c r="E15" s="11" t="s">
        <v>179</v>
      </c>
      <c r="F15" s="13" t="s">
        <v>179</v>
      </c>
      <c r="G15" s="6">
        <v>22840</v>
      </c>
      <c r="H15" s="13">
        <v>2752550</v>
      </c>
      <c r="I15" s="6">
        <v>47830</v>
      </c>
      <c r="J15" s="13">
        <v>6231700</v>
      </c>
    </row>
    <row r="16" spans="1:10" x14ac:dyDescent="0.35">
      <c r="A16" s="4" t="s">
        <v>132</v>
      </c>
      <c r="B16" s="6">
        <v>29190</v>
      </c>
      <c r="C16" s="13">
        <v>3910270</v>
      </c>
      <c r="D16" s="7">
        <v>0.01</v>
      </c>
      <c r="E16" s="11" t="s">
        <v>179</v>
      </c>
      <c r="F16" s="13" t="s">
        <v>179</v>
      </c>
      <c r="G16" s="6">
        <v>9295</v>
      </c>
      <c r="H16" s="13">
        <v>1090685</v>
      </c>
      <c r="I16" s="6">
        <v>19900</v>
      </c>
      <c r="J16" s="13">
        <v>2819585</v>
      </c>
    </row>
    <row r="17" spans="1:10" x14ac:dyDescent="0.35">
      <c r="A17" s="4" t="s">
        <v>133</v>
      </c>
      <c r="B17" s="6">
        <v>35290</v>
      </c>
      <c r="C17" s="13">
        <v>4596245</v>
      </c>
      <c r="D17" s="7">
        <v>0.02</v>
      </c>
      <c r="E17" s="11" t="s">
        <v>179</v>
      </c>
      <c r="F17" s="13" t="s">
        <v>179</v>
      </c>
      <c r="G17" s="6">
        <v>10905</v>
      </c>
      <c r="H17" s="13">
        <v>1273170</v>
      </c>
      <c r="I17" s="6">
        <v>24385</v>
      </c>
      <c r="J17" s="13">
        <v>3323070</v>
      </c>
    </row>
    <row r="18" spans="1:10" x14ac:dyDescent="0.35">
      <c r="A18" s="4" t="s">
        <v>134</v>
      </c>
      <c r="B18" s="6">
        <v>25600</v>
      </c>
      <c r="C18" s="13">
        <v>3716265</v>
      </c>
      <c r="D18" s="7">
        <v>0.01</v>
      </c>
      <c r="E18" s="11" t="s">
        <v>179</v>
      </c>
      <c r="F18" s="13" t="s">
        <v>179</v>
      </c>
      <c r="G18" s="6">
        <v>7710</v>
      </c>
      <c r="H18" s="13">
        <v>993100</v>
      </c>
      <c r="I18" s="6">
        <v>17890</v>
      </c>
      <c r="J18" s="13">
        <v>2723165</v>
      </c>
    </row>
    <row r="19" spans="1:10" x14ac:dyDescent="0.35">
      <c r="A19" s="4" t="s">
        <v>135</v>
      </c>
      <c r="B19" s="6">
        <v>122535</v>
      </c>
      <c r="C19" s="13">
        <v>15659595</v>
      </c>
      <c r="D19" s="7">
        <v>0.05</v>
      </c>
      <c r="E19" s="11">
        <v>5</v>
      </c>
      <c r="F19" s="13">
        <v>1230</v>
      </c>
      <c r="G19" s="6">
        <v>38560</v>
      </c>
      <c r="H19" s="13">
        <v>4346425</v>
      </c>
      <c r="I19" s="6">
        <v>83970</v>
      </c>
      <c r="J19" s="13">
        <v>11311945</v>
      </c>
    </row>
    <row r="20" spans="1:10" x14ac:dyDescent="0.35">
      <c r="A20" s="4" t="s">
        <v>136</v>
      </c>
      <c r="B20" s="6">
        <v>71455</v>
      </c>
      <c r="C20" s="13">
        <v>8932615</v>
      </c>
      <c r="D20" s="7">
        <v>0.03</v>
      </c>
      <c r="E20" s="11" t="s">
        <v>179</v>
      </c>
      <c r="F20" s="13" t="s">
        <v>179</v>
      </c>
      <c r="G20" s="6">
        <v>22000</v>
      </c>
      <c r="H20" s="13">
        <v>2495770</v>
      </c>
      <c r="I20" s="6">
        <v>49455</v>
      </c>
      <c r="J20" s="13">
        <v>6436840</v>
      </c>
    </row>
    <row r="21" spans="1:10" x14ac:dyDescent="0.35">
      <c r="A21" s="4" t="s">
        <v>137</v>
      </c>
      <c r="B21" s="6">
        <v>178580</v>
      </c>
      <c r="C21" s="13">
        <v>23218745</v>
      </c>
      <c r="D21" s="7">
        <v>0.08</v>
      </c>
      <c r="E21" s="11" t="s">
        <v>179</v>
      </c>
      <c r="F21" s="13" t="s">
        <v>179</v>
      </c>
      <c r="G21" s="6">
        <v>57400</v>
      </c>
      <c r="H21" s="13">
        <v>6985155</v>
      </c>
      <c r="I21" s="6">
        <v>121180</v>
      </c>
      <c r="J21" s="13">
        <v>16233595</v>
      </c>
    </row>
    <row r="22" spans="1:10" x14ac:dyDescent="0.35">
      <c r="A22" s="4" t="s">
        <v>138</v>
      </c>
      <c r="B22" s="6">
        <v>383055</v>
      </c>
      <c r="C22" s="13">
        <v>45704430</v>
      </c>
      <c r="D22" s="7">
        <v>0.15</v>
      </c>
      <c r="E22" s="11" t="s">
        <v>100</v>
      </c>
      <c r="F22" s="13">
        <v>1150</v>
      </c>
      <c r="G22" s="6">
        <v>119575</v>
      </c>
      <c r="H22" s="13">
        <v>12895320</v>
      </c>
      <c r="I22" s="6">
        <v>263480</v>
      </c>
      <c r="J22" s="13">
        <v>32807960</v>
      </c>
    </row>
    <row r="23" spans="1:10" x14ac:dyDescent="0.35">
      <c r="A23" s="4" t="s">
        <v>139</v>
      </c>
      <c r="B23" s="6">
        <v>72690</v>
      </c>
      <c r="C23" s="13">
        <v>9555735</v>
      </c>
      <c r="D23" s="7">
        <v>0.03</v>
      </c>
      <c r="E23" s="11">
        <v>10</v>
      </c>
      <c r="F23" s="13">
        <v>3840</v>
      </c>
      <c r="G23" s="6">
        <v>22445</v>
      </c>
      <c r="H23" s="13">
        <v>2636325</v>
      </c>
      <c r="I23" s="6">
        <v>50235</v>
      </c>
      <c r="J23" s="13">
        <v>6915575</v>
      </c>
    </row>
    <row r="24" spans="1:10" x14ac:dyDescent="0.35">
      <c r="A24" s="4" t="s">
        <v>140</v>
      </c>
      <c r="B24" s="6">
        <v>44925</v>
      </c>
      <c r="C24" s="13">
        <v>5275680</v>
      </c>
      <c r="D24" s="7">
        <v>0.02</v>
      </c>
      <c r="E24" s="11" t="s">
        <v>179</v>
      </c>
      <c r="F24" s="13" t="s">
        <v>179</v>
      </c>
      <c r="G24" s="6">
        <v>14550</v>
      </c>
      <c r="H24" s="13">
        <v>1549255</v>
      </c>
      <c r="I24" s="6">
        <v>30375</v>
      </c>
      <c r="J24" s="13">
        <v>3726425</v>
      </c>
    </row>
    <row r="25" spans="1:10" x14ac:dyDescent="0.35">
      <c r="A25" s="4" t="s">
        <v>141</v>
      </c>
      <c r="B25" s="6">
        <v>41445</v>
      </c>
      <c r="C25" s="13">
        <v>5155830</v>
      </c>
      <c r="D25" s="7">
        <v>0.02</v>
      </c>
      <c r="E25" s="11" t="s">
        <v>179</v>
      </c>
      <c r="F25" s="13" t="s">
        <v>179</v>
      </c>
      <c r="G25" s="6">
        <v>13055</v>
      </c>
      <c r="H25" s="13">
        <v>1483280</v>
      </c>
      <c r="I25" s="6">
        <v>28390</v>
      </c>
      <c r="J25" s="13">
        <v>3672550</v>
      </c>
    </row>
    <row r="26" spans="1:10" x14ac:dyDescent="0.35">
      <c r="A26" s="4" t="s">
        <v>142</v>
      </c>
      <c r="B26" s="6">
        <v>28440</v>
      </c>
      <c r="C26" s="13">
        <v>3861555</v>
      </c>
      <c r="D26" s="7">
        <v>0.01</v>
      </c>
      <c r="E26" s="11" t="s">
        <v>179</v>
      </c>
      <c r="F26" s="13" t="s">
        <v>179</v>
      </c>
      <c r="G26" s="6">
        <v>9300</v>
      </c>
      <c r="H26" s="13">
        <v>1190570</v>
      </c>
      <c r="I26" s="6">
        <v>19140</v>
      </c>
      <c r="J26" s="13">
        <v>2670985</v>
      </c>
    </row>
    <row r="27" spans="1:10" x14ac:dyDescent="0.35">
      <c r="A27" s="4" t="s">
        <v>143</v>
      </c>
      <c r="B27" s="6">
        <v>5460</v>
      </c>
      <c r="C27" s="13">
        <v>913090</v>
      </c>
      <c r="D27" s="7">
        <v>0</v>
      </c>
      <c r="E27" s="11">
        <v>40</v>
      </c>
      <c r="F27" s="13">
        <v>15505</v>
      </c>
      <c r="G27" s="6">
        <v>1980</v>
      </c>
      <c r="H27" s="13">
        <v>376785</v>
      </c>
      <c r="I27" s="6">
        <v>3435</v>
      </c>
      <c r="J27" s="13">
        <v>520800</v>
      </c>
    </row>
    <row r="28" spans="1:10" x14ac:dyDescent="0.35">
      <c r="A28" s="4" t="s">
        <v>144</v>
      </c>
      <c r="B28" s="6">
        <v>81705</v>
      </c>
      <c r="C28" s="13">
        <v>10396355</v>
      </c>
      <c r="D28" s="7">
        <v>0.04</v>
      </c>
      <c r="E28" s="11" t="s">
        <v>179</v>
      </c>
      <c r="F28" s="13" t="s">
        <v>179</v>
      </c>
      <c r="G28" s="6">
        <v>26615</v>
      </c>
      <c r="H28" s="13">
        <v>3211940</v>
      </c>
      <c r="I28" s="6">
        <v>55095</v>
      </c>
      <c r="J28" s="13">
        <v>7184415</v>
      </c>
    </row>
    <row r="29" spans="1:10" x14ac:dyDescent="0.35">
      <c r="A29" s="4" t="s">
        <v>145</v>
      </c>
      <c r="B29" s="6">
        <v>197635</v>
      </c>
      <c r="C29" s="13">
        <v>25538975</v>
      </c>
      <c r="D29" s="7">
        <v>0.09</v>
      </c>
      <c r="E29" s="11" t="s">
        <v>179</v>
      </c>
      <c r="F29" s="13" t="s">
        <v>179</v>
      </c>
      <c r="G29" s="6">
        <v>65695</v>
      </c>
      <c r="H29" s="13">
        <v>8212800</v>
      </c>
      <c r="I29" s="6">
        <v>131940</v>
      </c>
      <c r="J29" s="13">
        <v>17326175</v>
      </c>
    </row>
    <row r="30" spans="1:10" x14ac:dyDescent="0.35">
      <c r="A30" s="4" t="s">
        <v>146</v>
      </c>
      <c r="B30" s="6">
        <v>4580</v>
      </c>
      <c r="C30" s="13">
        <v>662820</v>
      </c>
      <c r="D30" s="7">
        <v>0</v>
      </c>
      <c r="E30" s="11" t="s">
        <v>179</v>
      </c>
      <c r="F30" s="13" t="s">
        <v>179</v>
      </c>
      <c r="G30" s="6">
        <v>1325</v>
      </c>
      <c r="H30" s="13">
        <v>170985</v>
      </c>
      <c r="I30" s="6">
        <v>3255</v>
      </c>
      <c r="J30" s="13">
        <v>491840</v>
      </c>
    </row>
    <row r="31" spans="1:10" x14ac:dyDescent="0.35">
      <c r="A31" s="4" t="s">
        <v>147</v>
      </c>
      <c r="B31" s="6">
        <v>47150</v>
      </c>
      <c r="C31" s="13">
        <v>7720740</v>
      </c>
      <c r="D31" s="7">
        <v>0.03</v>
      </c>
      <c r="E31" s="11">
        <v>210</v>
      </c>
      <c r="F31" s="13">
        <v>109440</v>
      </c>
      <c r="G31" s="6">
        <v>16685</v>
      </c>
      <c r="H31" s="13">
        <v>2998895</v>
      </c>
      <c r="I31" s="6">
        <v>30260</v>
      </c>
      <c r="J31" s="13">
        <v>4612405</v>
      </c>
    </row>
    <row r="32" spans="1:10" x14ac:dyDescent="0.35">
      <c r="A32" s="4" t="s">
        <v>148</v>
      </c>
      <c r="B32" s="6">
        <v>74360</v>
      </c>
      <c r="C32" s="13">
        <v>9149965</v>
      </c>
      <c r="D32" s="7">
        <v>0.03</v>
      </c>
      <c r="E32" s="11" t="s">
        <v>100</v>
      </c>
      <c r="F32" s="13">
        <v>1150</v>
      </c>
      <c r="G32" s="6">
        <v>23685</v>
      </c>
      <c r="H32" s="13">
        <v>2621730</v>
      </c>
      <c r="I32" s="6">
        <v>50670</v>
      </c>
      <c r="J32" s="13">
        <v>6527085</v>
      </c>
    </row>
    <row r="33" spans="1:10" x14ac:dyDescent="0.35">
      <c r="A33" s="4" t="s">
        <v>149</v>
      </c>
      <c r="B33" s="6">
        <v>34710</v>
      </c>
      <c r="C33" s="13">
        <v>4448460</v>
      </c>
      <c r="D33" s="7">
        <v>0.02</v>
      </c>
      <c r="E33" s="11" t="s">
        <v>179</v>
      </c>
      <c r="F33" s="13" t="s">
        <v>179</v>
      </c>
      <c r="G33" s="6">
        <v>10525</v>
      </c>
      <c r="H33" s="13">
        <v>1216645</v>
      </c>
      <c r="I33" s="6">
        <v>24185</v>
      </c>
      <c r="J33" s="13">
        <v>3231810</v>
      </c>
    </row>
    <row r="34" spans="1:10" x14ac:dyDescent="0.35">
      <c r="A34" s="4" t="s">
        <v>150</v>
      </c>
      <c r="B34" s="6">
        <v>4115</v>
      </c>
      <c r="C34" s="13">
        <v>533990</v>
      </c>
      <c r="D34" s="7">
        <v>0</v>
      </c>
      <c r="E34" s="11" t="s">
        <v>179</v>
      </c>
      <c r="F34" s="13" t="s">
        <v>179</v>
      </c>
      <c r="G34" s="6">
        <v>1275</v>
      </c>
      <c r="H34" s="13">
        <v>147255</v>
      </c>
      <c r="I34" s="6">
        <v>2845</v>
      </c>
      <c r="J34" s="13">
        <v>386735</v>
      </c>
    </row>
    <row r="35" spans="1:10" x14ac:dyDescent="0.35">
      <c r="A35" s="4" t="s">
        <v>151</v>
      </c>
      <c r="B35" s="6">
        <v>50720</v>
      </c>
      <c r="C35" s="13">
        <v>6715440</v>
      </c>
      <c r="D35" s="7">
        <v>0.02</v>
      </c>
      <c r="E35" s="11" t="s">
        <v>179</v>
      </c>
      <c r="F35" s="13" t="s">
        <v>179</v>
      </c>
      <c r="G35" s="6">
        <v>16275</v>
      </c>
      <c r="H35" s="13">
        <v>2065795</v>
      </c>
      <c r="I35" s="6">
        <v>34445</v>
      </c>
      <c r="J35" s="13">
        <v>4649645</v>
      </c>
    </row>
    <row r="36" spans="1:10" x14ac:dyDescent="0.35">
      <c r="A36" s="4" t="s">
        <v>152</v>
      </c>
      <c r="B36" s="6">
        <v>155110</v>
      </c>
      <c r="C36" s="13">
        <v>20524810</v>
      </c>
      <c r="D36" s="7">
        <v>7.0000000000000007E-2</v>
      </c>
      <c r="E36" s="11" t="s">
        <v>179</v>
      </c>
      <c r="F36" s="13" t="s">
        <v>179</v>
      </c>
      <c r="G36" s="6">
        <v>50590</v>
      </c>
      <c r="H36" s="13">
        <v>6523790</v>
      </c>
      <c r="I36" s="6">
        <v>104525</v>
      </c>
      <c r="J36" s="13">
        <v>14001020</v>
      </c>
    </row>
    <row r="37" spans="1:10" x14ac:dyDescent="0.35">
      <c r="A37" s="4" t="s">
        <v>153</v>
      </c>
      <c r="B37" s="6">
        <v>31440</v>
      </c>
      <c r="C37" s="13">
        <v>3889670</v>
      </c>
      <c r="D37" s="7">
        <v>0.01</v>
      </c>
      <c r="E37" s="11" t="s">
        <v>179</v>
      </c>
      <c r="F37" s="13" t="s">
        <v>179</v>
      </c>
      <c r="G37" s="6">
        <v>10335</v>
      </c>
      <c r="H37" s="13">
        <v>1138770</v>
      </c>
      <c r="I37" s="6">
        <v>21110</v>
      </c>
      <c r="J37" s="13">
        <v>2750900</v>
      </c>
    </row>
    <row r="38" spans="1:10" x14ac:dyDescent="0.35">
      <c r="A38" s="4" t="s">
        <v>154</v>
      </c>
      <c r="B38" s="6">
        <v>52270</v>
      </c>
      <c r="C38" s="13">
        <v>6219150</v>
      </c>
      <c r="D38" s="7">
        <v>0.02</v>
      </c>
      <c r="E38" s="11" t="s">
        <v>179</v>
      </c>
      <c r="F38" s="13" t="s">
        <v>179</v>
      </c>
      <c r="G38" s="6">
        <v>16520</v>
      </c>
      <c r="H38" s="13">
        <v>1783730</v>
      </c>
      <c r="I38" s="6">
        <v>35750</v>
      </c>
      <c r="J38" s="13">
        <v>4435420</v>
      </c>
    </row>
    <row r="39" spans="1:10" x14ac:dyDescent="0.35">
      <c r="A39" s="4" t="s">
        <v>155</v>
      </c>
      <c r="B39" s="6">
        <v>91395</v>
      </c>
      <c r="C39" s="13">
        <v>11285475</v>
      </c>
      <c r="D39" s="7">
        <v>0.04</v>
      </c>
      <c r="E39" s="11" t="s">
        <v>179</v>
      </c>
      <c r="F39" s="13" t="s">
        <v>179</v>
      </c>
      <c r="G39" s="6">
        <v>28600</v>
      </c>
      <c r="H39" s="13">
        <v>3158865</v>
      </c>
      <c r="I39" s="6">
        <v>62795</v>
      </c>
      <c r="J39" s="13">
        <v>8126610</v>
      </c>
    </row>
    <row r="40" spans="1:10" x14ac:dyDescent="0.35">
      <c r="A40" s="4" t="s">
        <v>156</v>
      </c>
      <c r="B40" s="6">
        <v>5150</v>
      </c>
      <c r="C40" s="13">
        <v>724545</v>
      </c>
      <c r="D40" s="7">
        <v>0</v>
      </c>
      <c r="E40" s="11" t="s">
        <v>179</v>
      </c>
      <c r="F40" s="13" t="s">
        <v>179</v>
      </c>
      <c r="G40" s="6">
        <v>1780</v>
      </c>
      <c r="H40" s="13">
        <v>234965</v>
      </c>
      <c r="I40" s="6">
        <v>3370</v>
      </c>
      <c r="J40" s="13">
        <v>489575</v>
      </c>
    </row>
    <row r="41" spans="1:10" x14ac:dyDescent="0.35">
      <c r="A41" s="4" t="s">
        <v>21</v>
      </c>
      <c r="B41" t="s">
        <v>22</v>
      </c>
    </row>
    <row r="42" spans="1:10" x14ac:dyDescent="0.35">
      <c r="A42" s="4" t="s">
        <v>33</v>
      </c>
      <c r="B42" t="s">
        <v>34</v>
      </c>
    </row>
    <row r="43" spans="1:10" x14ac:dyDescent="0.35">
      <c r="A43" s="4"/>
    </row>
    <row r="44" spans="1:10" x14ac:dyDescent="0.35">
      <c r="A44" s="4"/>
    </row>
    <row r="45" spans="1:10" x14ac:dyDescent="0.35">
      <c r="A45" s="4"/>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Notes</vt:lpstr>
      <vt:lpstr>Table 1 Applications</vt:lpstr>
      <vt:lpstr>Table 2 Applications by channel</vt:lpstr>
      <vt:lpstr>Table 3 Applications by age</vt:lpstr>
      <vt:lpstr>Table 4 Applications by LA</vt:lpstr>
      <vt:lpstr>Table 5 Application processing</vt:lpstr>
      <vt:lpstr>Table 6 Payments</vt:lpstr>
      <vt:lpstr>Table 7 Payments by LA</vt:lpstr>
      <vt:lpstr>Table 8 Individual clients paid</vt:lpstr>
      <vt:lpstr>Table 9 Caseload</vt:lpstr>
      <vt:lpstr>Table 10 Caseload by LA</vt:lpstr>
      <vt:lpstr>Table 11 Caseload by age</vt:lpstr>
      <vt:lpstr>Table 12 Re-determinations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U448626</dc:creator>
  <cp:lastModifiedBy>Katrina Caldwell</cp:lastModifiedBy>
  <dcterms:created xsi:type="dcterms:W3CDTF">2025-10-30T15:27:34Z</dcterms:created>
  <dcterms:modified xsi:type="dcterms:W3CDTF">2025-11-03T15:06:59Z</dcterms:modified>
</cp:coreProperties>
</file>