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0177a\datashare\Social_Security_Scotland\Statistics\Feedback official statistics publication\Feedback statistics - 2025-06 - to 31 March 2025\publication_documents\"/>
    </mc:Choice>
  </mc:AlternateContent>
  <xr:revisionPtr revIDLastSave="0" documentId="13_ncr:1_{86B44CB6-AC3C-4AB2-85D5-E432B2CA68F3}" xr6:coauthVersionLast="47" xr6:coauthVersionMax="47" xr10:uidLastSave="{00000000-0000-0000-0000-000000000000}"/>
  <bookViews>
    <workbookView xWindow="28680" yWindow="-120" windowWidth="29040" windowHeight="17520" xr2:uid="{00000000-000D-0000-FFFF-FFFF00000000}"/>
  </bookViews>
  <sheets>
    <sheet name="Contents" sheetId="1" r:id="rId1"/>
    <sheet name="Note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2" i="1"/>
  <c r="A11" i="1"/>
  <c r="A10" i="1"/>
  <c r="A9" i="1"/>
  <c r="A8" i="1"/>
  <c r="A7" i="1"/>
  <c r="A6" i="1"/>
  <c r="A5" i="1"/>
  <c r="A4" i="1"/>
  <c r="A3" i="1"/>
</calcChain>
</file>

<file path=xl/sharedStrings.xml><?xml version="1.0" encoding="utf-8"?>
<sst xmlns="http://schemas.openxmlformats.org/spreadsheetml/2006/main" count="1654" uniqueCount="288">
  <si>
    <t>Social Security Scotland feedback statistics to 31 March 2025</t>
  </si>
  <si>
    <t>Sheet</t>
  </si>
  <si>
    <t>Contents</t>
  </si>
  <si>
    <t>Notes</t>
  </si>
  <si>
    <t>Complaints by benefit and stage</t>
  </si>
  <si>
    <t>Complaints by channel</t>
  </si>
  <si>
    <t>Complaints by reason and benefit</t>
  </si>
  <si>
    <t>Complaints processing times</t>
  </si>
  <si>
    <t>Complaints by outcome and stage</t>
  </si>
  <si>
    <t>Compliments by benefit</t>
  </si>
  <si>
    <t>Compliments by reason</t>
  </si>
  <si>
    <t>Suggestions by benefit</t>
  </si>
  <si>
    <t>Suggestions by reason</t>
  </si>
  <si>
    <t>This worksheet displays one table</t>
  </si>
  <si>
    <t>The notes within this table are referred to in other worksheets of this workbook.</t>
  </si>
  <si>
    <t>Note number</t>
  </si>
  <si>
    <t>Note text</t>
  </si>
  <si>
    <t>[note 1]</t>
  </si>
  <si>
    <t>[c] Figures suppressed for disclosure control</t>
  </si>
  <si>
    <t>[note 2]</t>
  </si>
  <si>
    <t>n/a stands for Not Applicable</t>
  </si>
  <si>
    <t>[note 3]</t>
  </si>
  <si>
    <t>Figures cover the period from 4 September 2018 to 31 March 2025.</t>
  </si>
  <si>
    <t>[note 4]</t>
  </si>
  <si>
    <t>Numbers of complaints, compliments and suggestions have been rounded to the nearest five for disclosure control - figures may not sum due to rounding.</t>
  </si>
  <si>
    <t>[note 5]</t>
  </si>
  <si>
    <t>Percentages have been rounded to the nearest one percent - figures may not sum due to rounding.</t>
  </si>
  <si>
    <t>[note 6]</t>
  </si>
  <si>
    <t>A number of complaints went straight to Stage 2. These are counted in the Stage 2 and 'All stages' sections of the table, but not the Stage 1 section.</t>
  </si>
  <si>
    <t>[note 7]</t>
  </si>
  <si>
    <t>The proportion progressing to Stage 2 includes complaints that went straight to Stage 2.</t>
  </si>
  <si>
    <t>[note 8]</t>
  </si>
  <si>
    <t>Financial year is based on date of complaints being received.</t>
  </si>
  <si>
    <t>[note 9]</t>
  </si>
  <si>
    <t>Face to face has been in place since 2018 within the feedback system but it was not used until the national launch of Child Disability Payment on 22nd November 2021. This coincided with the local delivery staff reaching out to clients face to face or via videolink.</t>
  </si>
  <si>
    <t>[note 10]</t>
  </si>
  <si>
    <t>Complaint channel is based on the first channel used for a complaint when it was received at either Stage 1 or 2.</t>
  </si>
  <si>
    <t>[note 11]</t>
  </si>
  <si>
    <t>Webchat was introduced as a communication channel from 1 May 2020 and added to the feedback recording system in February 2021.</t>
  </si>
  <si>
    <t>[note 12]</t>
  </si>
  <si>
    <t>Social media was added to the feedback recording system from April 2021, and includes complaints received through telephone, email, letter or webchat that were originally signposted via social media.</t>
  </si>
  <si>
    <t>[note 13]</t>
  </si>
  <si>
    <t>Complaint reason is based on the first reason given for a complaint when it was received at either Stage 1 or 2.</t>
  </si>
  <si>
    <t>[note 14]</t>
  </si>
  <si>
    <t>Complaint reasons were amended from 12 March 2021 to better reflect types of complaints received and provide more focussed data to inform improvement activity. In the tables above, complaints received prior to 12 March 2021 have been mapped to new categories. 'Information provided' is a new category that does not map onto previous complaint reasons.</t>
  </si>
  <si>
    <t>[note 15]</t>
  </si>
  <si>
    <t>For complaints closed, and response times, financial year is based on dates of complaints being closed.</t>
  </si>
  <si>
    <t>[note 16]</t>
  </si>
  <si>
    <t>The day a complaint is received is counted as 'day 1' of processing - therefore a processing time of one day means that complaints were closed on the day they were received.</t>
  </si>
  <si>
    <t>[note 17]</t>
  </si>
  <si>
    <t>Financial year is based on date of complaints being closed.</t>
  </si>
  <si>
    <t>[note 18]</t>
  </si>
  <si>
    <t>Outcomes and reasons for Stage 1 and Stage 2 are counted separately.</t>
  </si>
  <si>
    <t>[note 19]</t>
  </si>
  <si>
    <t>Upheld – the client’s complaint has been upheld, as it meets the terms in the definition of a complaint.</t>
  </si>
  <si>
    <t>[note 20]</t>
  </si>
  <si>
    <t>Not upheld – the client’s complaint was not upheld because it did not meet the terms in the definition of a complaint.</t>
  </si>
  <si>
    <t>[note 21]</t>
  </si>
  <si>
    <t>Partially upheld – if the client makes a complaint raising more than one issue, one part (or parts) of the complaint may meet the terms in the definition of a complaint, and other(s) do not. In this case the complaint would be partially upheld.</t>
  </si>
  <si>
    <t>[note 22]</t>
  </si>
  <si>
    <t>Resolved - if a client has made a complaint and their complaint is resolved without the need to look further into why something went wrong or to mark it as upheld or not upheld. This outcome was introduced on 12 April 2021.</t>
  </si>
  <si>
    <t>Complaints by benefit and stage [note 1] [note 2] [note 3] [note 4] [note 5] [note 6] [note 7] [note 8]</t>
  </si>
  <si>
    <t>This worksheet contains one table.</t>
  </si>
  <si>
    <t>The table summarises complaints by benefit and stage and begins in cell A4.</t>
  </si>
  <si>
    <t>Stage</t>
  </si>
  <si>
    <t>Benefit</t>
  </si>
  <si>
    <t>Total</t>
  </si>
  <si>
    <t>Total Percentage</t>
  </si>
  <si>
    <t>2018-2019</t>
  </si>
  <si>
    <t>2018-2019 Percentage</t>
  </si>
  <si>
    <t>2019-2020</t>
  </si>
  <si>
    <t>2019-2020 Percentage</t>
  </si>
  <si>
    <t>2020-2021</t>
  </si>
  <si>
    <t>2020-2021 Percentage</t>
  </si>
  <si>
    <t>2021-2022</t>
  </si>
  <si>
    <t>2021-2022 Percentage</t>
  </si>
  <si>
    <t>2022-2023</t>
  </si>
  <si>
    <t>2022-2023 Percentage</t>
  </si>
  <si>
    <t>2023-2024</t>
  </si>
  <si>
    <t>2023-2024 Percentage</t>
  </si>
  <si>
    <t>2024-2025</t>
  </si>
  <si>
    <t>2024-2025 Percentage</t>
  </si>
  <si>
    <t>All Stages</t>
  </si>
  <si>
    <t>Carer's Allowance Supplement</t>
  </si>
  <si>
    <t>Best Start Grant and Best Start Foods</t>
  </si>
  <si>
    <t>Funeral Support Payment</t>
  </si>
  <si>
    <t>Young Carer Grant</t>
  </si>
  <si>
    <t>Job Start Payment</t>
  </si>
  <si>
    <t>Child Winter Heating Payment</t>
  </si>
  <si>
    <t>Scottish Child Payment</t>
  </si>
  <si>
    <t>Child Disability Payment</t>
  </si>
  <si>
    <t>Adult Disability Payment</t>
  </si>
  <si>
    <t>Winter Heating Payment</t>
  </si>
  <si>
    <t>Carer Support Payment</t>
  </si>
  <si>
    <t>Pension Age Disability Payment</t>
  </si>
  <si>
    <t>Not benefit specific</t>
  </si>
  <si>
    <t>Stage 1</t>
  </si>
  <si>
    <t>Stage 2</t>
  </si>
  <si>
    <t>% progressed to stage 2</t>
  </si>
  <si>
    <t>n/a</t>
  </si>
  <si>
    <t>[c]</t>
  </si>
  <si>
    <t>Complaints by channel [note 1] [note 2] [note 3] [note 4] [note 5] [note 9] [note 10] [note 11] [note 12]</t>
  </si>
  <si>
    <t>The table summarises complaints by channel and begins in cell A4.</t>
  </si>
  <si>
    <t>Channel</t>
  </si>
  <si>
    <t>Telephone</t>
  </si>
  <si>
    <t>E-mail</t>
  </si>
  <si>
    <t>Webchat</t>
  </si>
  <si>
    <t>Letter</t>
  </si>
  <si>
    <t>Face to Face</t>
  </si>
  <si>
    <t>Social Media</t>
  </si>
  <si>
    <t>Complaints by reason and benefit [note 1] [note 2] [note 3] [note 4] [note 5] [note 9] [note 13]</t>
  </si>
  <si>
    <t>This worksheet contains 2 tables.</t>
  </si>
  <si>
    <t>Table 3a summarises complaints by reason and benefit in 2024/25 and begins in cell A5.</t>
  </si>
  <si>
    <t>Table 3a - Complaints by reason and benefit in 2024/25</t>
  </si>
  <si>
    <t>Reason</t>
  </si>
  <si>
    <t>Quality of service</t>
  </si>
  <si>
    <t>Timescales</t>
  </si>
  <si>
    <t>Policy &amp; Procedures</t>
  </si>
  <si>
    <t>Disagreement with a decision</t>
  </si>
  <si>
    <t>Treatment by member of staff</t>
  </si>
  <si>
    <t>Accessing services</t>
  </si>
  <si>
    <t>Information provided</t>
  </si>
  <si>
    <t>Total %</t>
  </si>
  <si>
    <t>Quality of service %</t>
  </si>
  <si>
    <t>Timescales %</t>
  </si>
  <si>
    <t>Policy &amp; Procedures %</t>
  </si>
  <si>
    <t>Disagreement with a decision %</t>
  </si>
  <si>
    <t>Treatment by member of staff %</t>
  </si>
  <si>
    <t>Accessing services %</t>
  </si>
  <si>
    <t>Information provided %</t>
  </si>
  <si>
    <t>Table 3b summarises complaints by reason and year and begins in cell A24.</t>
  </si>
  <si>
    <t>Table 3b - Complaints by reason and year</t>
  </si>
  <si>
    <t>Complaints processing times [note 1] [note 2] [note 3] [note 4] [note 5] [note 14] [note 15]</t>
  </si>
  <si>
    <t>The table summarises complaints processing times and begins in cell A4.</t>
  </si>
  <si>
    <t>Measure</t>
  </si>
  <si>
    <t>Received</t>
  </si>
  <si>
    <t>Closed</t>
  </si>
  <si>
    <t>Outstanding by end of year</t>
  </si>
  <si>
    <t>Closed within initial 5 working day timescale</t>
  </si>
  <si>
    <t>% closed within initial 5 working day timescale</t>
  </si>
  <si>
    <t>Closed within agreed extended timescale</t>
  </si>
  <si>
    <t>% closed within agreed extended timescale</t>
  </si>
  <si>
    <t>Median days to close complaints</t>
  </si>
  <si>
    <t>Closed within initial 20 working day timescale</t>
  </si>
  <si>
    <t>% closed within initial 20 working day timescale</t>
  </si>
  <si>
    <t>Complaints by outcome and stage [note 1] [note 2] [note 3] [note 4] [note 5] [note 16] [note 17] [note 18] [note 19] [note 20] [note 21] [note 22]</t>
  </si>
  <si>
    <t>This worksheet contains 3 tables.</t>
  </si>
  <si>
    <t>Table 5a summarises complaints by benefit and outcome in 2024/25 and begins in cell A6.</t>
  </si>
  <si>
    <t>Table 5a - Complaints by benefit and outcome in 2024/25</t>
  </si>
  <si>
    <t>Outcome</t>
  </si>
  <si>
    <t>Adult Disability Payment Percentage</t>
  </si>
  <si>
    <t>Best Start Grant and Best Start Foods Percentage</t>
  </si>
  <si>
    <t>Carer's Allowance Supplement Percentage</t>
  </si>
  <si>
    <t>Carer Support Payment Percentage</t>
  </si>
  <si>
    <t>Child Disability Payment Percentage</t>
  </si>
  <si>
    <t>Child Winter Heating Payment Percentage</t>
  </si>
  <si>
    <t>Funeral Support Payment Percentage</t>
  </si>
  <si>
    <t>Job Start Payment Percentage</t>
  </si>
  <si>
    <t>Not benefit specific Percentage</t>
  </si>
  <si>
    <t>Pension Age Disability Payment Percentage</t>
  </si>
  <si>
    <t>Scottish Child Payment Percentage</t>
  </si>
  <si>
    <t>Winter Heating Payment Percentage</t>
  </si>
  <si>
    <t>Young Carer Grant Percentage</t>
  </si>
  <si>
    <t>Upheld</t>
  </si>
  <si>
    <t>Partially Upheld</t>
  </si>
  <si>
    <t>Not Upheld</t>
  </si>
  <si>
    <t>Resolved</t>
  </si>
  <si>
    <t>Withdrawn</t>
  </si>
  <si>
    <t>Table 5b summarises complaints by reason and outcome in 2024/25 and begins in cell A21.</t>
  </si>
  <si>
    <t>Table 5b - Complaints by reason and outcome in 2024/25</t>
  </si>
  <si>
    <t>Accessing services Percentage</t>
  </si>
  <si>
    <t>Disagreement with a decision Percentage</t>
  </si>
  <si>
    <t>Information provided Percentage</t>
  </si>
  <si>
    <t>Policy &amp; Procedures Percentage</t>
  </si>
  <si>
    <t>Quality of service Percentage</t>
  </si>
  <si>
    <t>Timescales Percentage</t>
  </si>
  <si>
    <t>Treatment by member of staff Percentage</t>
  </si>
  <si>
    <t>Table 5c summarises complaints by outcome and year and begins in cell A36.</t>
  </si>
  <si>
    <t>Table 5c - Complaints by outcome and year</t>
  </si>
  <si>
    <t>Compliments by benefit [note 1] [note 2] [note 3] [note 4] [note 5]</t>
  </si>
  <si>
    <t>The table summarises compliments by benefit and begins in cell A4.</t>
  </si>
  <si>
    <t>Compliments by reason [note 1] [note 2] [note 3] [note 4] [note 5]</t>
  </si>
  <si>
    <t>The table summarises compliments by reason and begins in cell A4.</t>
  </si>
  <si>
    <t>Thank You for Being so Helpful</t>
  </si>
  <si>
    <t>Thank You for Getting it Right</t>
  </si>
  <si>
    <t>Thank You for Your Courtesy</t>
  </si>
  <si>
    <t>I Found the Process Simple and Straightforward</t>
  </si>
  <si>
    <t>Thank You for Your Prompt Action</t>
  </si>
  <si>
    <t>Standard of Facilities</t>
  </si>
  <si>
    <t>Suggestions by benefit [note 1] [note 2] [note 3] [note 4] [note 5]</t>
  </si>
  <si>
    <t>The table summarises suggestions by benefit and begins in cell A4.</t>
  </si>
  <si>
    <t>Suggestions by reason [note 1] [note 2] [note 3] [note 4] [note 5]</t>
  </si>
  <si>
    <t>The table summarises suggestions by reason and begins in cell A4.</t>
  </si>
  <si>
    <t>Improving Information Available/Communications</t>
  </si>
  <si>
    <t>System and or Accessibility of Services</t>
  </si>
  <si>
    <t>Client Experience</t>
  </si>
  <si>
    <t>Administration Process</t>
  </si>
  <si>
    <t>Other</t>
  </si>
  <si>
    <t>Applications by benefit</t>
  </si>
  <si>
    <t>The table summarises the number of applications by benefit and begins in cell A4.</t>
  </si>
  <si>
    <t>Start date</t>
  </si>
  <si>
    <t>2018/19</t>
  </si>
  <si>
    <t>2019/20</t>
  </si>
  <si>
    <t>2020/21</t>
  </si>
  <si>
    <t>2021/22</t>
  </si>
  <si>
    <t>2022/23</t>
  </si>
  <si>
    <t>2023/24</t>
  </si>
  <si>
    <t>2024/25</t>
  </si>
  <si>
    <t>All time (to 31 March 2025)</t>
  </si>
  <si>
    <t>Complaints all time (to 31 March 2025)</t>
  </si>
  <si>
    <t xml:space="preserve">Carer's Allowance Supplement </t>
  </si>
  <si>
    <t>86,570 carers in receipt</t>
  </si>
  <si>
    <t>89,265 carers in receipt</t>
  </si>
  <si>
    <t>93,635 carers in receipt</t>
  </si>
  <si>
    <t>94,780 carers in receipt</t>
  </si>
  <si>
    <t>99,090 carers in receipt</t>
  </si>
  <si>
    <t>172,620 carers in receipt</t>
  </si>
  <si>
    <t xml:space="preserve">Best Start Grant/Best Start Foods </t>
  </si>
  <si>
    <t>19,480 applications</t>
  </si>
  <si>
    <t>128,075 applications</t>
  </si>
  <si>
    <t>118,605 applications</t>
  </si>
  <si>
    <t>84,240 applications</t>
  </si>
  <si>
    <t>85,825 applications</t>
  </si>
  <si>
    <t>53,260 applications</t>
  </si>
  <si>
    <t>47,730 applications</t>
  </si>
  <si>
    <t>537,215 applications</t>
  </si>
  <si>
    <t>3,975 applications</t>
  </si>
  <si>
    <t>8,690 applications</t>
  </si>
  <si>
    <t>9,470 applications</t>
  </si>
  <si>
    <t>8,535 applications</t>
  </si>
  <si>
    <t>48,265 applications</t>
  </si>
  <si>
    <t>1,750 applications</t>
  </si>
  <si>
    <t>3,375 applications</t>
  </si>
  <si>
    <t>3,935 applications</t>
  </si>
  <si>
    <t>4,475 applications</t>
  </si>
  <si>
    <t>5,560 applications</t>
  </si>
  <si>
    <t>6,380 applications</t>
  </si>
  <si>
    <t>25,475 applications</t>
  </si>
  <si>
    <t>3,190 applications</t>
  </si>
  <si>
    <t>2,295 applications</t>
  </si>
  <si>
    <t>1,905 applications</t>
  </si>
  <si>
    <t>1,900 applications</t>
  </si>
  <si>
    <t>16,210 applications</t>
  </si>
  <si>
    <t>104,575 applications</t>
  </si>
  <si>
    <t>53,375 applications</t>
  </si>
  <si>
    <t>161,060 applications</t>
  </si>
  <si>
    <t>51,755 applications</t>
  </si>
  <si>
    <t>43,915 applications</t>
  </si>
  <si>
    <t>414,700 applications</t>
  </si>
  <si>
    <t>18,365 payments</t>
  </si>
  <si>
    <t>20,005 payments</t>
  </si>
  <si>
    <t>33,280 payments</t>
  </si>
  <si>
    <t>39,590 payments</t>
  </si>
  <si>
    <t xml:space="preserve">Child Disability Payment </t>
  </si>
  <si>
    <t>9,595 applications</t>
  </si>
  <si>
    <t>21,545 applications</t>
  </si>
  <si>
    <t>23,775 applications</t>
  </si>
  <si>
    <t>25,070 applications</t>
  </si>
  <si>
    <t>520 applications</t>
  </si>
  <si>
    <t xml:space="preserve">122,405 applications </t>
  </si>
  <si>
    <t>398,300 payments</t>
  </si>
  <si>
    <t>454,340 payments</t>
  </si>
  <si>
    <t>465,510 payments</t>
  </si>
  <si>
    <t>1,318,155 payments</t>
  </si>
  <si>
    <t>685 applications</t>
  </si>
  <si>
    <t>16,575 applications</t>
  </si>
  <si>
    <t>17,260 applications</t>
  </si>
  <si>
    <t>21 October 2024 (pilot)</t>
  </si>
  <si>
    <t>6915 applications</t>
  </si>
  <si>
    <t>26860 payments</t>
  </si>
  <si>
    <t>138105 payments</t>
  </si>
  <si>
    <t>09/11/2020 (applications)
15/02/2021 (payments)</t>
  </si>
  <si>
    <t>16/07/2021 (pilot)
22/11/2021 (national)</t>
  </si>
  <si>
    <t>79985 applications</t>
  </si>
  <si>
    <t>21/03/2022 (pilot)
29/08/2022 (national)</t>
  </si>
  <si>
    <t>8715 applications</t>
  </si>
  <si>
    <t>8875 applications</t>
  </si>
  <si>
    <t xml:space="preserve">10/12/2018 - Pregnancy and Baby Payment
29/04/2019 - Best Start Grant Early Learning Payment
03/06/2019 - Best Start Grant School Age Payment 
12/08/2019 - Best Start Foods </t>
  </si>
  <si>
    <t>96,700 carers in receipt</t>
  </si>
  <si>
    <t>91,635 carers in receipt</t>
  </si>
  <si>
    <t>20/11/2023 (pilot)
04/11/2024 (national)</t>
  </si>
  <si>
    <t>Annual figures are based on the latest Official Statistics publications, but may be revised when the statistics are updated. Number of complaints for Pension Age Disability Payment is too small to report.</t>
  </si>
  <si>
    <t>[note 23]</t>
  </si>
  <si>
    <t>Applications by benefit [note 1] [note 2] [note 3] [note 23]</t>
  </si>
  <si>
    <t>122,445 applications</t>
  </si>
  <si>
    <t>332,465 applications</t>
  </si>
  <si>
    <t>2,645 applications</t>
  </si>
  <si>
    <t>87,095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</si>
</sst>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2"/>
      <color rgb="FF000000"/>
      <name val="Roboto"/>
    </font>
    <font>
      <sz val="11"/>
      <color theme="1"/>
      <name val="Calibri"/>
      <family val="2"/>
      <scheme val="minor"/>
    </font>
    <font>
      <b/>
      <sz val="15"/>
      <color rgb="FF000000"/>
      <name val="Roboto"/>
    </font>
    <font>
      <u/>
      <sz val="12"/>
      <color rgb="FF0000FF"/>
      <name val="Roboto"/>
    </font>
    <font>
      <b/>
      <sz val="12"/>
      <color rgb="FF000000"/>
      <name val="Roboto"/>
    </font>
    <font>
      <u/>
      <sz val="12"/>
      <color theme="10"/>
      <name val="Roboto"/>
    </font>
    <font>
      <b/>
      <sz val="12"/>
      <color theme="1"/>
      <name val="Roboto"/>
    </font>
    <font>
      <sz val="12"/>
      <color theme="1"/>
      <name val="Roboto"/>
    </font>
    <font>
      <sz val="13"/>
      <color rgb="FF000000"/>
      <name val="Arial"/>
      <family val="2"/>
    </font>
    <font>
      <u/>
      <sz val="11"/>
      <color theme="10"/>
      <name val="Calibri"/>
      <family val="2"/>
      <scheme val="minor"/>
    </font>
    <font>
      <b/>
      <sz val="16"/>
      <name val="Calibri"/>
      <family val="2"/>
      <scheme val="minor"/>
    </font>
    <font>
      <sz val="12"/>
      <color rgb="FF000000"/>
      <name val="Calibri"/>
      <family val="2"/>
    </font>
  </fonts>
  <fills count="3">
    <fill>
      <patternFill patternType="none"/>
    </fill>
    <fill>
      <patternFill patternType="gray125"/>
    </fill>
    <fill>
      <patternFill patternType="solid">
        <fgColor theme="0" tint="-0.14999847407452621"/>
        <bgColor theme="0" tint="-0.14999847407452621"/>
      </patternFill>
    </fill>
  </fills>
  <borders count="7">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theme="1"/>
      </top>
      <bottom style="thin">
        <color theme="1"/>
      </bottom>
      <diagonal/>
    </border>
    <border>
      <left style="thin">
        <color rgb="FF000000"/>
      </left>
      <right style="thin">
        <color rgb="FF000000"/>
      </right>
      <top style="thin">
        <color theme="1"/>
      </top>
      <bottom/>
      <diagonal/>
    </border>
  </borders>
  <cellStyleXfs count="8">
    <xf numFmtId="0" fontId="0" fillId="0" borderId="0"/>
    <xf numFmtId="0" fontId="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9" fontId="10" fillId="0" borderId="0" applyNumberFormat="0" applyFill="0" applyAlignment="0" applyProtection="0"/>
    <xf numFmtId="0" fontId="11" fillId="0" borderId="0"/>
  </cellStyleXfs>
  <cellXfs count="28">
    <xf numFmtId="0" fontId="0" fillId="0" borderId="0" xfId="0"/>
    <xf numFmtId="0" fontId="2" fillId="0" borderId="0" xfId="0" applyFont="1"/>
    <xf numFmtId="0" fontId="3" fillId="0" borderId="0" xfId="0" applyFont="1"/>
    <xf numFmtId="0" fontId="0" fillId="0" borderId="0" xfId="0" applyAlignment="1">
      <alignment wrapText="1"/>
    </xf>
    <xf numFmtId="0" fontId="4" fillId="0" borderId="1" xfId="0" applyFont="1" applyBorder="1"/>
    <xf numFmtId="0" fontId="4" fillId="0" borderId="0" xfId="0" applyFont="1"/>
    <xf numFmtId="0" fontId="0" fillId="0" borderId="2" xfId="0" applyBorder="1" applyAlignment="1">
      <alignment wrapText="1"/>
    </xf>
    <xf numFmtId="0" fontId="0" fillId="0" borderId="2" xfId="0" applyBorder="1"/>
    <xf numFmtId="3" fontId="0" fillId="0" borderId="2" xfId="0" applyNumberFormat="1" applyBorder="1" applyAlignment="1">
      <alignment horizontal="right"/>
    </xf>
    <xf numFmtId="3" fontId="0" fillId="0" borderId="2" xfId="0" applyNumberFormat="1" applyBorder="1" applyAlignment="1">
      <alignment horizontal="right" wrapText="1"/>
    </xf>
    <xf numFmtId="9" fontId="0" fillId="0" borderId="2" xfId="0" applyNumberFormat="1" applyBorder="1" applyAlignment="1">
      <alignment horizontal="right"/>
    </xf>
    <xf numFmtId="9" fontId="0" fillId="0" borderId="2" xfId="0" applyNumberFormat="1" applyBorder="1" applyAlignment="1">
      <alignment horizontal="right" wrapText="1"/>
    </xf>
    <xf numFmtId="0" fontId="4" fillId="0" borderId="3" xfId="0" applyFont="1" applyBorder="1"/>
    <xf numFmtId="3" fontId="4" fillId="0" borderId="3" xfId="0" applyNumberFormat="1" applyFont="1" applyBorder="1" applyAlignment="1">
      <alignment horizontal="right"/>
    </xf>
    <xf numFmtId="9" fontId="4" fillId="0" borderId="3" xfId="0" applyNumberFormat="1" applyFont="1" applyBorder="1" applyAlignment="1">
      <alignment horizontal="right"/>
    </xf>
    <xf numFmtId="0" fontId="0" fillId="0" borderId="4" xfId="0" applyBorder="1"/>
    <xf numFmtId="0" fontId="5" fillId="0" borderId="0" xfId="1"/>
    <xf numFmtId="0" fontId="6" fillId="0" borderId="5" xfId="0" applyFont="1" applyBorder="1" applyAlignment="1">
      <alignment wrapText="1"/>
    </xf>
    <xf numFmtId="3" fontId="6" fillId="0" borderId="5" xfId="0" applyNumberFormat="1" applyFont="1" applyBorder="1" applyAlignment="1">
      <alignment horizontal="right" wrapText="1"/>
    </xf>
    <xf numFmtId="9" fontId="6" fillId="0" borderId="5" xfId="0" applyNumberFormat="1" applyFont="1" applyBorder="1" applyAlignment="1">
      <alignment horizontal="right" wrapText="1"/>
    </xf>
    <xf numFmtId="14" fontId="0" fillId="0" borderId="0" xfId="0" applyNumberFormat="1"/>
    <xf numFmtId="14" fontId="6" fillId="0" borderId="5" xfId="0" applyNumberFormat="1" applyFont="1" applyBorder="1" applyAlignment="1">
      <alignment wrapText="1"/>
    </xf>
    <xf numFmtId="0" fontId="7" fillId="2" borderId="6" xfId="0" applyFont="1" applyFill="1" applyBorder="1" applyAlignment="1">
      <alignment horizontal="right" wrapText="1"/>
    </xf>
    <xf numFmtId="0" fontId="7" fillId="0" borderId="2" xfId="0" applyFont="1" applyBorder="1" applyAlignment="1">
      <alignment horizontal="right" wrapText="1"/>
    </xf>
    <xf numFmtId="14" fontId="7" fillId="0" borderId="2" xfId="0" applyNumberFormat="1" applyFont="1" applyBorder="1" applyAlignment="1">
      <alignment horizontal="right" wrapText="1"/>
    </xf>
    <xf numFmtId="14" fontId="7" fillId="2" borderId="6" xfId="0" applyNumberFormat="1" applyFont="1" applyFill="1" applyBorder="1" applyAlignment="1">
      <alignment horizontal="right" wrapText="1"/>
    </xf>
    <xf numFmtId="0" fontId="8" fillId="0" borderId="0" xfId="0" applyFont="1" applyAlignment="1">
      <alignment vertical="center"/>
    </xf>
    <xf numFmtId="3" fontId="7" fillId="0" borderId="2" xfId="0" applyNumberFormat="1" applyFont="1" applyBorder="1" applyAlignment="1">
      <alignment horizontal="right" wrapText="1"/>
    </xf>
  </cellXfs>
  <cellStyles count="8">
    <cellStyle name="Comma 2" xfId="3" xr:uid="{AE0B26EE-47A1-4EC9-8C07-6184ED7C4D8F}"/>
    <cellStyle name="Heading 1 2" xfId="6" xr:uid="{954B2E1E-6CEE-401C-823E-520007936872}"/>
    <cellStyle name="Hyperlink" xfId="1" builtinId="8"/>
    <cellStyle name="Hyperlink 2" xfId="5" xr:uid="{AA1FB8A6-331D-4CFB-B6DB-5F5505515A29}"/>
    <cellStyle name="Normal" xfId="0" builtinId="0"/>
    <cellStyle name="Normal 2" xfId="7" xr:uid="{25007C8F-9167-4DBA-A821-16A9DAF1C70B}"/>
    <cellStyle name="Normal 3" xfId="2" xr:uid="{5AD550ED-AEA5-4EAF-9666-203AFD662E85}"/>
    <cellStyle name="Per cent 2" xfId="4" xr:uid="{3FC01123-FF9C-4135-8BDE-24AA9FCEBD44}"/>
  </cellStyles>
  <dxfs count="11">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Roboto"/>
        <scheme val="none"/>
      </font>
      <numFmt numFmtId="19" formatCode="dd/mm/yyyy"/>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ertAlign val="baseline"/>
        <sz val="12"/>
        <color rgb="FF0000FF"/>
        <name val="Roboto"/>
        <scheme val="none"/>
      </font>
      <fill>
        <patternFill patternType="solid">
          <fgColor theme="0" tint="-0.14999847407452621"/>
          <bgColor theme="0" tint="-0.14999847407452621"/>
        </patternFill>
      </fill>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13" totalsRowShown="0">
  <tableColumns count="2">
    <tableColumn id="1" xr3:uid="{00000000-0010-0000-0000-000001000000}" name="Sheet"/>
    <tableColumn id="2" xr3:uid="{00000000-0010-0000-0000-000002000000}" name="Cont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5:R61" totalsRowShown="0">
  <tableColumns count="18">
    <tableColumn id="1" xr3:uid="{00000000-0010-0000-0100-000001000000}" name="Stage"/>
    <tableColumn id="2" xr3:uid="{00000000-0010-0000-0100-000002000000}" name="Benefit"/>
    <tableColumn id="3" xr3:uid="{00000000-0010-0000-0100-000003000000}" name="Total"/>
    <tableColumn id="4" xr3:uid="{00000000-0010-0000-0100-000004000000}" name="Total Percentage"/>
    <tableColumn id="5" xr3:uid="{00000000-0010-0000-0100-000005000000}" name="2018-2019"/>
    <tableColumn id="6" xr3:uid="{00000000-0010-0000-0100-000006000000}" name="2018-2019 Percentage"/>
    <tableColumn id="7" xr3:uid="{00000000-0010-0000-0100-000007000000}" name="2019-2020"/>
    <tableColumn id="8" xr3:uid="{00000000-0010-0000-0100-000008000000}" name="2019-2020 Percentage"/>
    <tableColumn id="9" xr3:uid="{00000000-0010-0000-0100-000009000000}" name="2020-2021"/>
    <tableColumn id="10" xr3:uid="{00000000-0010-0000-0100-00000A000000}" name="2020-2021 Percentage"/>
    <tableColumn id="11" xr3:uid="{00000000-0010-0000-0100-00000B000000}" name="2021-2022"/>
    <tableColumn id="12" xr3:uid="{00000000-0010-0000-0100-00000C000000}" name="2021-2022 Percentage"/>
    <tableColumn id="13" xr3:uid="{00000000-0010-0000-0100-00000D000000}" name="2022-2023"/>
    <tableColumn id="14" xr3:uid="{00000000-0010-0000-0100-00000E000000}" name="2022-2023 Percentage"/>
    <tableColumn id="15" xr3:uid="{00000000-0010-0000-0100-00000F000000}" name="2023-2024"/>
    <tableColumn id="16" xr3:uid="{00000000-0010-0000-0100-000010000000}" name="2023-2024 Percentage"/>
    <tableColumn id="17" xr3:uid="{00000000-0010-0000-0100-000011000000}" name="2024-2025"/>
    <tableColumn id="18" xr3:uid="{00000000-0010-0000-0100-000012000000}" name="2024-2025 Percentag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5:Q12" totalsRowShown="0">
  <tableColumns count="17">
    <tableColumn id="1" xr3:uid="{00000000-0010-0000-0200-000001000000}" name="Channel"/>
    <tableColumn id="2" xr3:uid="{00000000-0010-0000-0200-000002000000}" name="Total"/>
    <tableColumn id="3" xr3:uid="{00000000-0010-0000-0200-000003000000}" name="Total Percentage"/>
    <tableColumn id="4" xr3:uid="{00000000-0010-0000-0200-000004000000}" name="2018-2019"/>
    <tableColumn id="5" xr3:uid="{00000000-0010-0000-0200-000005000000}" name="2018-2019 Percentage"/>
    <tableColumn id="6" xr3:uid="{00000000-0010-0000-0200-000006000000}" name="2019-2020"/>
    <tableColumn id="7" xr3:uid="{00000000-0010-0000-0200-000007000000}" name="2019-2020 Percentage"/>
    <tableColumn id="8" xr3:uid="{00000000-0010-0000-0200-000008000000}" name="2020-2021"/>
    <tableColumn id="9" xr3:uid="{00000000-0010-0000-0200-000009000000}" name="2020-2021 Percentage"/>
    <tableColumn id="10" xr3:uid="{00000000-0010-0000-0200-00000A000000}" name="2021-2022"/>
    <tableColumn id="11" xr3:uid="{00000000-0010-0000-0200-00000B000000}" name="2021-2022 Percentage"/>
    <tableColumn id="12" xr3:uid="{00000000-0010-0000-0200-00000C000000}" name="2022-2023"/>
    <tableColumn id="13" xr3:uid="{00000000-0010-0000-0200-00000D000000}" name="2022-2023 Percentage"/>
    <tableColumn id="14" xr3:uid="{00000000-0010-0000-0200-00000E000000}" name="2023-2024"/>
    <tableColumn id="15" xr3:uid="{00000000-0010-0000-0200-00000F000000}" name="2023-2024 Percentage"/>
    <tableColumn id="16" xr3:uid="{00000000-0010-0000-0200-000010000000}" name="2024-2025"/>
    <tableColumn id="17" xr3:uid="{00000000-0010-0000-0200-000011000000}" name="2024-2025 Percentage"/>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6:O22" totalsRowShown="0">
  <tableColumns count="15">
    <tableColumn id="1" xr3:uid="{00000000-0010-0000-0300-000001000000}" name="Reason"/>
    <tableColumn id="2" xr3:uid="{00000000-0010-0000-0300-000002000000}" name="Adult Disability Payment"/>
    <tableColumn id="3" xr3:uid="{00000000-0010-0000-0300-000003000000}" name="Best Start Grant and Best Start Foods"/>
    <tableColumn id="4" xr3:uid="{00000000-0010-0000-0300-000004000000}" name="Carer's Allowance Supplement"/>
    <tableColumn id="5" xr3:uid="{00000000-0010-0000-0300-000005000000}" name="Carer Support Payment"/>
    <tableColumn id="6" xr3:uid="{00000000-0010-0000-0300-000006000000}" name="Child Disability Payment"/>
    <tableColumn id="7" xr3:uid="{00000000-0010-0000-0300-000007000000}" name="Child Winter Heating Payment"/>
    <tableColumn id="8" xr3:uid="{00000000-0010-0000-0300-000008000000}" name="Funeral Support Payment"/>
    <tableColumn id="9" xr3:uid="{00000000-0010-0000-0300-000009000000}" name="Job Start Payment"/>
    <tableColumn id="10" xr3:uid="{00000000-0010-0000-0300-00000A000000}" name="Not benefit specific"/>
    <tableColumn id="11" xr3:uid="{00000000-0010-0000-0300-00000B000000}" name="Pension Age Disability Payment"/>
    <tableColumn id="12" xr3:uid="{00000000-0010-0000-0300-00000C000000}" name="Scottish Child Payment"/>
    <tableColumn id="13" xr3:uid="{00000000-0010-0000-0300-00000D000000}" name="Winter Heating Payment"/>
    <tableColumn id="14" xr3:uid="{00000000-0010-0000-0300-00000E000000}" name="Young Carer Grant"/>
    <tableColumn id="15" xr3:uid="{00000000-0010-0000-0300-00000F000000}" name="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5:Q33" totalsRowShown="0">
  <tableColumns count="17">
    <tableColumn id="1" xr3:uid="{00000000-0010-0000-0400-000001000000}" name="Reason"/>
    <tableColumn id="2" xr3:uid="{00000000-0010-0000-0400-000002000000}" name="Total"/>
    <tableColumn id="3" xr3:uid="{00000000-0010-0000-0400-000003000000}" name="Total Percentage"/>
    <tableColumn id="4" xr3:uid="{00000000-0010-0000-0400-000004000000}" name="2018-2019"/>
    <tableColumn id="5" xr3:uid="{00000000-0010-0000-0400-000005000000}" name="2018-2019 Percentage"/>
    <tableColumn id="6" xr3:uid="{00000000-0010-0000-0400-000006000000}" name="2019-2020"/>
    <tableColumn id="7" xr3:uid="{00000000-0010-0000-0400-000007000000}" name="2019-2020 Percentage"/>
    <tableColumn id="8" xr3:uid="{00000000-0010-0000-0400-000008000000}" name="2020-2021"/>
    <tableColumn id="9" xr3:uid="{00000000-0010-0000-0400-000009000000}" name="2020-2021 Percentage"/>
    <tableColumn id="10" xr3:uid="{00000000-0010-0000-0400-00000A000000}" name="2021-2022"/>
    <tableColumn id="11" xr3:uid="{00000000-0010-0000-0400-00000B000000}" name="2021-2022 Percentage"/>
    <tableColumn id="12" xr3:uid="{00000000-0010-0000-0400-00000C000000}" name="2022-2023"/>
    <tableColumn id="13" xr3:uid="{00000000-0010-0000-0400-00000D000000}" name="2022-2023 Percentage"/>
    <tableColumn id="14" xr3:uid="{00000000-0010-0000-0400-00000E000000}" name="2023-2024"/>
    <tableColumn id="15" xr3:uid="{00000000-0010-0000-0400-00000F000000}" name="2023-2024 Percentage"/>
    <tableColumn id="16" xr3:uid="{00000000-0010-0000-0400-000010000000}" name="2024-2025"/>
    <tableColumn id="17" xr3:uid="{00000000-0010-0000-0400-000011000000}" name="2024-2025 Percentag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5:J21" totalsRowShown="0">
  <tableColumns count="10">
    <tableColumn id="1" xr3:uid="{00000000-0010-0000-0500-000001000000}" name="Stage"/>
    <tableColumn id="2" xr3:uid="{00000000-0010-0000-0500-000002000000}" name="Measure"/>
    <tableColumn id="3" xr3:uid="{00000000-0010-0000-0500-000003000000}" name="2018-2019"/>
    <tableColumn id="4" xr3:uid="{00000000-0010-0000-0500-000004000000}" name="2019-2020"/>
    <tableColumn id="5" xr3:uid="{00000000-0010-0000-0500-000005000000}" name="2020-2021"/>
    <tableColumn id="6" xr3:uid="{00000000-0010-0000-0500-000006000000}" name="2021-2022"/>
    <tableColumn id="7" xr3:uid="{00000000-0010-0000-0500-000007000000}" name="2022-2023"/>
    <tableColumn id="8" xr3:uid="{00000000-0010-0000-0500-000008000000}" name="2023-2024"/>
    <tableColumn id="9" xr3:uid="{00000000-0010-0000-0500-000009000000}" name="2024-2025"/>
    <tableColumn id="10" xr3:uid="{00000000-0010-0000-0500-00000A000000}" name="Tot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7:AD19" totalsRowShown="0">
  <tableColumns count="30">
    <tableColumn id="1" xr3:uid="{00000000-0010-0000-0600-000001000000}" name="Stage"/>
    <tableColumn id="2" xr3:uid="{00000000-0010-0000-0600-000002000000}" name="Outcome"/>
    <tableColumn id="3" xr3:uid="{00000000-0010-0000-0600-000003000000}" name="Total"/>
    <tableColumn id="4" xr3:uid="{00000000-0010-0000-0600-000004000000}" name="Adult Disability Payment"/>
    <tableColumn id="5" xr3:uid="{00000000-0010-0000-0600-000005000000}" name="Best Start Grant and Best Start Foods"/>
    <tableColumn id="6" xr3:uid="{00000000-0010-0000-0600-000006000000}" name="Carer's Allowance Supplement"/>
    <tableColumn id="7" xr3:uid="{00000000-0010-0000-0600-000007000000}" name="Carer Support Payment"/>
    <tableColumn id="8" xr3:uid="{00000000-0010-0000-0600-000008000000}" name="Child Disability Payment"/>
    <tableColumn id="9" xr3:uid="{00000000-0010-0000-0600-000009000000}" name="Child Winter Heating Payment"/>
    <tableColumn id="10" xr3:uid="{00000000-0010-0000-0600-00000A000000}" name="Funeral Support Payment"/>
    <tableColumn id="11" xr3:uid="{00000000-0010-0000-0600-00000B000000}" name="Job Start Payment"/>
    <tableColumn id="12" xr3:uid="{00000000-0010-0000-0600-00000C000000}" name="Not benefit specific"/>
    <tableColumn id="13" xr3:uid="{00000000-0010-0000-0600-00000D000000}" name="Pension Age Disability Payment"/>
    <tableColumn id="14" xr3:uid="{00000000-0010-0000-0600-00000E000000}" name="Scottish Child Payment"/>
    <tableColumn id="15" xr3:uid="{00000000-0010-0000-0600-00000F000000}" name="Winter Heating Payment"/>
    <tableColumn id="16" xr3:uid="{00000000-0010-0000-0600-000010000000}" name="Young Carer Grant"/>
    <tableColumn id="17" xr3:uid="{00000000-0010-0000-0600-000011000000}" name="Total Percentage"/>
    <tableColumn id="18" xr3:uid="{00000000-0010-0000-0600-000012000000}" name="Adult Disability Payment Percentage"/>
    <tableColumn id="19" xr3:uid="{00000000-0010-0000-0600-000013000000}" name="Best Start Grant and Best Start Foods Percentage"/>
    <tableColumn id="20" xr3:uid="{00000000-0010-0000-0600-000014000000}" name="Carer's Allowance Supplement Percentage"/>
    <tableColumn id="21" xr3:uid="{00000000-0010-0000-0600-000015000000}" name="Carer Support Payment Percentage"/>
    <tableColumn id="22" xr3:uid="{00000000-0010-0000-0600-000016000000}" name="Child Disability Payment Percentage"/>
    <tableColumn id="23" xr3:uid="{00000000-0010-0000-0600-000017000000}" name="Child Winter Heating Payment Percentage"/>
    <tableColumn id="24" xr3:uid="{00000000-0010-0000-0600-000018000000}" name="Funeral Support Payment Percentage"/>
    <tableColumn id="25" xr3:uid="{00000000-0010-0000-0600-000019000000}" name="Job Start Payment Percentage"/>
    <tableColumn id="26" xr3:uid="{00000000-0010-0000-0600-00001A000000}" name="Not benefit specific Percentage"/>
    <tableColumn id="27" xr3:uid="{00000000-0010-0000-0600-00001B000000}" name="Pension Age Disability Payment Percentage"/>
    <tableColumn id="28" xr3:uid="{00000000-0010-0000-0600-00001C000000}" name="Scottish Child Payment Percentage"/>
    <tableColumn id="29" xr3:uid="{00000000-0010-0000-0600-00001D000000}" name="Winter Heating Payment Percentage"/>
    <tableColumn id="30" xr3:uid="{00000000-0010-0000-0600-00001E000000}" name="Young Carer Grant Percentage"/>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22:R34" totalsRowShown="0">
  <tableColumns count="18">
    <tableColumn id="1" xr3:uid="{00000000-0010-0000-0700-000001000000}" name="Stage"/>
    <tableColumn id="2" xr3:uid="{00000000-0010-0000-0700-000002000000}" name="Outcome"/>
    <tableColumn id="3" xr3:uid="{00000000-0010-0000-0700-000003000000}" name="Total"/>
    <tableColumn id="4" xr3:uid="{00000000-0010-0000-0700-000004000000}" name="Total Percentage"/>
    <tableColumn id="5" xr3:uid="{00000000-0010-0000-0700-000005000000}" name="Accessing services"/>
    <tableColumn id="6" xr3:uid="{00000000-0010-0000-0700-000006000000}" name="Accessing services Percentage"/>
    <tableColumn id="7" xr3:uid="{00000000-0010-0000-0700-000007000000}" name="Disagreement with a decision"/>
    <tableColumn id="8" xr3:uid="{00000000-0010-0000-0700-000008000000}" name="Disagreement with a decision Percentage"/>
    <tableColumn id="9" xr3:uid="{00000000-0010-0000-0700-000009000000}" name="Information provided"/>
    <tableColumn id="10" xr3:uid="{00000000-0010-0000-0700-00000A000000}" name="Information provided Percentage"/>
    <tableColumn id="11" xr3:uid="{00000000-0010-0000-0700-00000B000000}" name="Policy &amp; Procedures"/>
    <tableColumn id="12" xr3:uid="{00000000-0010-0000-0700-00000C000000}" name="Policy &amp; Procedures Percentage"/>
    <tableColumn id="13" xr3:uid="{00000000-0010-0000-0700-00000D000000}" name="Quality of service"/>
    <tableColumn id="14" xr3:uid="{00000000-0010-0000-0700-00000E000000}" name="Quality of service Percentage"/>
    <tableColumn id="15" xr3:uid="{00000000-0010-0000-0700-00000F000000}" name="Timescales"/>
    <tableColumn id="16" xr3:uid="{00000000-0010-0000-0700-000010000000}" name="Timescales Percentage"/>
    <tableColumn id="17" xr3:uid="{00000000-0010-0000-0700-000011000000}" name="Treatment by member of staff"/>
    <tableColumn id="18" xr3:uid="{00000000-0010-0000-0700-000012000000}" name="Treatment by member of staff Percentage"/>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37:R49" totalsRowShown="0">
  <tableColumns count="18">
    <tableColumn id="1" xr3:uid="{00000000-0010-0000-0800-000001000000}" name="Stage"/>
    <tableColumn id="2" xr3:uid="{00000000-0010-0000-0800-000002000000}" name="Outcome"/>
    <tableColumn id="3" xr3:uid="{00000000-0010-0000-0800-000003000000}" name="Total"/>
    <tableColumn id="4" xr3:uid="{00000000-0010-0000-0800-000004000000}" name="Total Percentage"/>
    <tableColumn id="5" xr3:uid="{00000000-0010-0000-0800-000005000000}" name="2018-2019"/>
    <tableColumn id="6" xr3:uid="{00000000-0010-0000-0800-000006000000}" name="2018-2019 Percentage"/>
    <tableColumn id="7" xr3:uid="{00000000-0010-0000-0800-000007000000}" name="2019-2020"/>
    <tableColumn id="8" xr3:uid="{00000000-0010-0000-0800-000008000000}" name="2019-2020 Percentage"/>
    <tableColumn id="9" xr3:uid="{00000000-0010-0000-0800-000009000000}" name="2020-2021"/>
    <tableColumn id="10" xr3:uid="{00000000-0010-0000-0800-00000A000000}" name="2020-2021 Percentage"/>
    <tableColumn id="11" xr3:uid="{00000000-0010-0000-0800-00000B000000}" name="2021-2022"/>
    <tableColumn id="12" xr3:uid="{00000000-0010-0000-0800-00000C000000}" name="2021-2022 Percentage"/>
    <tableColumn id="13" xr3:uid="{00000000-0010-0000-0800-00000D000000}" name="2022-2023"/>
    <tableColumn id="14" xr3:uid="{00000000-0010-0000-0800-00000E000000}" name="2022-2023 Percentage"/>
    <tableColumn id="15" xr3:uid="{00000000-0010-0000-0800-00000F000000}" name="2023-2024"/>
    <tableColumn id="16" xr3:uid="{00000000-0010-0000-0800-000010000000}" name="2023-2024 Percentage"/>
    <tableColumn id="17" xr3:uid="{00000000-0010-0000-0800-000011000000}" name="2024-2025"/>
    <tableColumn id="18" xr3:uid="{00000000-0010-0000-0800-000012000000}" name="2024-2025 Percentag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5:Q18" totalsRowShown="0">
  <tableColumns count="17">
    <tableColumn id="1" xr3:uid="{00000000-0010-0000-0900-000001000000}" name="Benefit"/>
    <tableColumn id="2" xr3:uid="{00000000-0010-0000-0900-000002000000}" name="Total"/>
    <tableColumn id="3" xr3:uid="{00000000-0010-0000-0900-000003000000}" name="Total Percentage"/>
    <tableColumn id="4" xr3:uid="{00000000-0010-0000-0900-000004000000}" name="2018-2019"/>
    <tableColumn id="5" xr3:uid="{00000000-0010-0000-0900-000005000000}" name="2018-2019 Percentage"/>
    <tableColumn id="6" xr3:uid="{00000000-0010-0000-0900-000006000000}" name="2019-2020"/>
    <tableColumn id="7" xr3:uid="{00000000-0010-0000-0900-000007000000}" name="2019-2020 Percentage"/>
    <tableColumn id="8" xr3:uid="{00000000-0010-0000-0900-000008000000}" name="2020-2021"/>
    <tableColumn id="9" xr3:uid="{00000000-0010-0000-0900-000009000000}" name="2020-2021 Percentage"/>
    <tableColumn id="10" xr3:uid="{00000000-0010-0000-0900-00000A000000}" name="2021-2022"/>
    <tableColumn id="11" xr3:uid="{00000000-0010-0000-0900-00000B000000}" name="2021-2022 Percentage"/>
    <tableColumn id="12" xr3:uid="{00000000-0010-0000-0900-00000C000000}" name="2022-2023"/>
    <tableColumn id="13" xr3:uid="{00000000-0010-0000-0900-00000D000000}" name="2022-2023 Percentage"/>
    <tableColumn id="14" xr3:uid="{00000000-0010-0000-0900-00000E000000}" name="2023-2024"/>
    <tableColumn id="15" xr3:uid="{00000000-0010-0000-0900-00000F000000}" name="2023-2024 Percentage"/>
    <tableColumn id="16" xr3:uid="{00000000-0010-0000-0900-000010000000}" name="2024-2025"/>
    <tableColumn id="17" xr3:uid="{00000000-0010-0000-0900-000011000000}" name="2024-2025 Percentag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5:Q12" totalsRowShown="0">
  <tableColumns count="17">
    <tableColumn id="1" xr3:uid="{00000000-0010-0000-0A00-000001000000}" name="Reason"/>
    <tableColumn id="2" xr3:uid="{00000000-0010-0000-0A00-000002000000}" name="Total"/>
    <tableColumn id="3" xr3:uid="{00000000-0010-0000-0A00-000003000000}" name="Total Percentage"/>
    <tableColumn id="4" xr3:uid="{00000000-0010-0000-0A00-000004000000}" name="2018-2019"/>
    <tableColumn id="5" xr3:uid="{00000000-0010-0000-0A00-000005000000}" name="2018-2019 Percentage"/>
    <tableColumn id="6" xr3:uid="{00000000-0010-0000-0A00-000006000000}" name="2019-2020"/>
    <tableColumn id="7" xr3:uid="{00000000-0010-0000-0A00-000007000000}" name="2019-2020 Percentage"/>
    <tableColumn id="8" xr3:uid="{00000000-0010-0000-0A00-000008000000}" name="2020-2021"/>
    <tableColumn id="9" xr3:uid="{00000000-0010-0000-0A00-000009000000}" name="2020-2021 Percentage"/>
    <tableColumn id="10" xr3:uid="{00000000-0010-0000-0A00-00000A000000}" name="2021-2022"/>
    <tableColumn id="11" xr3:uid="{00000000-0010-0000-0A00-00000B000000}" name="2021-2022 Percentage"/>
    <tableColumn id="12" xr3:uid="{00000000-0010-0000-0A00-00000C000000}" name="2022-2023"/>
    <tableColumn id="13" xr3:uid="{00000000-0010-0000-0A00-00000D000000}" name="2022-2023 Percentage"/>
    <tableColumn id="14" xr3:uid="{00000000-0010-0000-0A00-00000E000000}" name="2023-2024"/>
    <tableColumn id="15" xr3:uid="{00000000-0010-0000-0A00-00000F000000}" name="2023-2024 Percentage"/>
    <tableColumn id="16" xr3:uid="{00000000-0010-0000-0A00-000010000000}" name="2024-2025"/>
    <tableColumn id="17" xr3:uid="{00000000-0010-0000-0A00-000011000000}" name="2024-2025 Percentag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5:Q19" totalsRowShown="0">
  <tableColumns count="17">
    <tableColumn id="1" xr3:uid="{00000000-0010-0000-0B00-000001000000}" name="Benefit"/>
    <tableColumn id="2" xr3:uid="{00000000-0010-0000-0B00-000002000000}" name="Total"/>
    <tableColumn id="3" xr3:uid="{00000000-0010-0000-0B00-000003000000}" name="Total Percentage"/>
    <tableColumn id="4" xr3:uid="{00000000-0010-0000-0B00-000004000000}" name="2018-2019"/>
    <tableColumn id="5" xr3:uid="{00000000-0010-0000-0B00-000005000000}" name="2018-2019 Percentage"/>
    <tableColumn id="6" xr3:uid="{00000000-0010-0000-0B00-000006000000}" name="2019-2020"/>
    <tableColumn id="7" xr3:uid="{00000000-0010-0000-0B00-000007000000}" name="2019-2020 Percentage"/>
    <tableColumn id="8" xr3:uid="{00000000-0010-0000-0B00-000008000000}" name="2020-2021"/>
    <tableColumn id="9" xr3:uid="{00000000-0010-0000-0B00-000009000000}" name="2020-2021 Percentage"/>
    <tableColumn id="10" xr3:uid="{00000000-0010-0000-0B00-00000A000000}" name="2021-2022"/>
    <tableColumn id="11" xr3:uid="{00000000-0010-0000-0B00-00000B000000}" name="2021-2022 Percentage"/>
    <tableColumn id="12" xr3:uid="{00000000-0010-0000-0B00-00000C000000}" name="2022-2023"/>
    <tableColumn id="13" xr3:uid="{00000000-0010-0000-0B00-00000D000000}" name="2022-2023 Percentage"/>
    <tableColumn id="14" xr3:uid="{00000000-0010-0000-0B00-00000E000000}" name="2023-2024"/>
    <tableColumn id="15" xr3:uid="{00000000-0010-0000-0B00-00000F000000}" name="2023-2024 Percentage"/>
    <tableColumn id="16" xr3:uid="{00000000-0010-0000-0B00-000010000000}" name="2024-2025"/>
    <tableColumn id="17" xr3:uid="{00000000-0010-0000-0B00-000011000000}" name="2024-2025 Percentag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5:Q12" totalsRowShown="0">
  <tableColumns count="17">
    <tableColumn id="1" xr3:uid="{00000000-0010-0000-0C00-000001000000}" name="Reason"/>
    <tableColumn id="2" xr3:uid="{00000000-0010-0000-0C00-000002000000}" name="Total"/>
    <tableColumn id="3" xr3:uid="{00000000-0010-0000-0C00-000003000000}" name="Total Percentage"/>
    <tableColumn id="4" xr3:uid="{00000000-0010-0000-0C00-000004000000}" name="2018-2019"/>
    <tableColumn id="5" xr3:uid="{00000000-0010-0000-0C00-000005000000}" name="2018-2019 Percentage"/>
    <tableColumn id="6" xr3:uid="{00000000-0010-0000-0C00-000006000000}" name="2019-2020"/>
    <tableColumn id="7" xr3:uid="{00000000-0010-0000-0C00-000007000000}" name="2019-2020 Percentage"/>
    <tableColumn id="8" xr3:uid="{00000000-0010-0000-0C00-000008000000}" name="2020-2021"/>
    <tableColumn id="9" xr3:uid="{00000000-0010-0000-0C00-000009000000}" name="2020-2021 Percentage"/>
    <tableColumn id="10" xr3:uid="{00000000-0010-0000-0C00-00000A000000}" name="2021-2022"/>
    <tableColumn id="11" xr3:uid="{00000000-0010-0000-0C00-00000B000000}" name="2021-2022 Percentage"/>
    <tableColumn id="12" xr3:uid="{00000000-0010-0000-0C00-00000C000000}" name="2022-2023"/>
    <tableColumn id="13" xr3:uid="{00000000-0010-0000-0C00-00000D000000}" name="2022-2023 Percentage"/>
    <tableColumn id="14" xr3:uid="{00000000-0010-0000-0C00-00000E000000}" name="2023-2024"/>
    <tableColumn id="15" xr3:uid="{00000000-0010-0000-0C00-00000F000000}" name="2023-2024 Percentage"/>
    <tableColumn id="16" xr3:uid="{00000000-0010-0000-0C00-000010000000}" name="2024-2025"/>
    <tableColumn id="17" xr3:uid="{00000000-0010-0000-0C00-000011000000}" name="2024-2025 Percentag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8A22F2-ECAA-4F21-BC5C-7ADCFCFE3152}" name="Table152" displayName="Table152" ref="A5:K17" totalsRowShown="0">
  <tableColumns count="11">
    <tableColumn id="1" xr3:uid="{8728C907-D12B-4AAA-B5E7-2B705264049C}" name="Benefit" dataDxfId="10"/>
    <tableColumn id="2" xr3:uid="{E497FA18-0FF6-4681-9564-072D4B656C57}" name="Start date" dataDxfId="9"/>
    <tableColumn id="3" xr3:uid="{EBA4D682-1554-4352-8873-34B2F22E3EEE}" name="2018/19" dataDxfId="8"/>
    <tableColumn id="4" xr3:uid="{825CECBD-42E5-451F-BB7C-E26F472085C8}" name="2019/20" dataDxfId="7"/>
    <tableColumn id="5" xr3:uid="{CD533B69-7949-426C-8502-D7FD25AC467F}" name="2020/21" dataDxfId="6"/>
    <tableColumn id="6" xr3:uid="{43EEDF29-BAE2-4B8E-9106-EBB026FC011F}" name="2021/22" dataDxfId="5"/>
    <tableColumn id="7" xr3:uid="{450CF779-C005-4BB7-BFAF-60AC4F1FF836}" name="2022/23" dataDxfId="4"/>
    <tableColumn id="8" xr3:uid="{FA9152FE-7EA2-4C7F-9FBF-F8C8BCB4B630}" name="2023/24" dataDxfId="3"/>
    <tableColumn id="9" xr3:uid="{234D978D-1C2F-4B6C-B08F-7136C5EDC5A0}" name="2024/25" dataDxfId="2"/>
    <tableColumn id="10" xr3:uid="{6C2F4721-FE5D-4B11-B7F5-7137EE95D268}" name="All time (to 31 March 2025)" dataDxfId="1"/>
    <tableColumn id="11" xr3:uid="{C271B8B8-077A-4E44-BC91-FE5A7A2BB7C4}" name="Complaints all time (to 31 March 2025)"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cialsecurity.gov.scot/reporting/publications/child-disability-payment-statistics-to-31-march-2025" TargetMode="External"/><Relationship Id="rId13" Type="http://schemas.openxmlformats.org/officeDocument/2006/relationships/table" Target="../tables/table14.xml"/><Relationship Id="rId3" Type="http://schemas.openxmlformats.org/officeDocument/2006/relationships/hyperlink" Target="https://www.socialsecurity.gov.scot/reporting/publications/funeral-support-payment-statistics-to-march-2025" TargetMode="External"/><Relationship Id="rId7" Type="http://schemas.openxmlformats.org/officeDocument/2006/relationships/hyperlink" Target="https://www.socialsecurity.gov.scot/reporting/publications/winter-heating-benefits-statistics-for-winter-2024-2025" TargetMode="External"/><Relationship Id="rId12" Type="http://schemas.openxmlformats.org/officeDocument/2006/relationships/hyperlink" Target="https://www.socialsecurity.gov.scot/reporting/publications/pension-age-disability-payment-statistics-to-31-january-2025" TargetMode="External"/><Relationship Id="rId2" Type="http://schemas.openxmlformats.org/officeDocument/2006/relationships/hyperlink" Target="https://www.socialsecurity.gov.scot/reporting/publications/best-start-grant-and-best-start-foods-statistics-to-31-march-2025" TargetMode="External"/><Relationship Id="rId1" Type="http://schemas.openxmlformats.org/officeDocument/2006/relationships/hyperlink" Target="https://www.socialsecurity.gov.scot/reporting/publications/summary-statistics-for-carers-allowance-supplement-to-october-eligibility-date-2024" TargetMode="External"/><Relationship Id="rId6" Type="http://schemas.openxmlformats.org/officeDocument/2006/relationships/hyperlink" Target="https://www.socialsecurity.gov.scot/reporting/publications/scottish-child-payment-statistics-to-31-march-2025" TargetMode="External"/><Relationship Id="rId11" Type="http://schemas.openxmlformats.org/officeDocument/2006/relationships/hyperlink" Target="https://www.socialsecurity.gov.scot/reporting/publications/carer-support-payment-statistics-to-31-march-2025" TargetMode="External"/><Relationship Id="rId5" Type="http://schemas.openxmlformats.org/officeDocument/2006/relationships/hyperlink" Target="https://www.socialsecurity.gov.scot/reporting/publications/job-start-payment-statistics-to-march-2025" TargetMode="External"/><Relationship Id="rId10" Type="http://schemas.openxmlformats.org/officeDocument/2006/relationships/hyperlink" Target="https://www.socialsecurity.gov.scot/reporting/publications/winter-heating-benefits-statistics-for-winter-2024-2025" TargetMode="External"/><Relationship Id="rId4" Type="http://schemas.openxmlformats.org/officeDocument/2006/relationships/hyperlink" Target="https://www.socialsecurity.gov.scot/reporting/publications/young-carer-grant-high-level-statistics-to-31-march-2025" TargetMode="External"/><Relationship Id="rId9" Type="http://schemas.openxmlformats.org/officeDocument/2006/relationships/hyperlink" Target="https://www.socialsecurity.gov.scot/reporting/publications/adult-disability-payment-high-level-statistics-to-30-april-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workbookViewId="0"/>
  </sheetViews>
  <sheetFormatPr defaultColWidth="11.07421875" defaultRowHeight="15.5" x14ac:dyDescent="0.35"/>
  <cols>
    <col min="1" max="1" width="30.69140625" customWidth="1"/>
    <col min="2" max="2" width="32.69140625" customWidth="1"/>
  </cols>
  <sheetData>
    <row r="1" spans="1:2" ht="19.5" x14ac:dyDescent="0.45">
      <c r="A1" s="1" t="s">
        <v>0</v>
      </c>
    </row>
    <row r="2" spans="1:2" x14ac:dyDescent="0.35">
      <c r="A2" t="s">
        <v>1</v>
      </c>
      <c r="B2" t="s">
        <v>2</v>
      </c>
    </row>
    <row r="3" spans="1:2" x14ac:dyDescent="0.35">
      <c r="A3" s="2" t="str">
        <f>HYPERLINK("#'Notes'!A1", "Notes")</f>
        <v>Notes</v>
      </c>
      <c r="B3" t="s">
        <v>3</v>
      </c>
    </row>
    <row r="4" spans="1:2" x14ac:dyDescent="0.35">
      <c r="A4" s="2" t="str">
        <f>HYPERLINK("#'Table 1'!A1", "Table 1")</f>
        <v>Table 1</v>
      </c>
      <c r="B4" t="s">
        <v>4</v>
      </c>
    </row>
    <row r="5" spans="1:2" x14ac:dyDescent="0.35">
      <c r="A5" s="2" t="str">
        <f>HYPERLINK("#'Table 2'!A1", "Table 2")</f>
        <v>Table 2</v>
      </c>
      <c r="B5" t="s">
        <v>5</v>
      </c>
    </row>
    <row r="6" spans="1:2" x14ac:dyDescent="0.35">
      <c r="A6" s="2" t="str">
        <f>HYPERLINK("#'Table 3'!A1", "Table 3")</f>
        <v>Table 3</v>
      </c>
      <c r="B6" t="s">
        <v>6</v>
      </c>
    </row>
    <row r="7" spans="1:2" x14ac:dyDescent="0.35">
      <c r="A7" s="2" t="str">
        <f>HYPERLINK("#'Table 4'!A1", "Table 4")</f>
        <v>Table 4</v>
      </c>
      <c r="B7" t="s">
        <v>7</v>
      </c>
    </row>
    <row r="8" spans="1:2" x14ac:dyDescent="0.35">
      <c r="A8" s="2" t="str">
        <f>HYPERLINK("#'Table 5'!A1", "Table 5")</f>
        <v>Table 5</v>
      </c>
      <c r="B8" t="s">
        <v>8</v>
      </c>
    </row>
    <row r="9" spans="1:2" x14ac:dyDescent="0.35">
      <c r="A9" s="2" t="str">
        <f>HYPERLINK("#'Table 6'!A1", "Table 6")</f>
        <v>Table 6</v>
      </c>
      <c r="B9" t="s">
        <v>9</v>
      </c>
    </row>
    <row r="10" spans="1:2" x14ac:dyDescent="0.35">
      <c r="A10" s="2" t="str">
        <f>HYPERLINK("#'Table 7'!A1", "Table 7")</f>
        <v>Table 7</v>
      </c>
      <c r="B10" t="s">
        <v>10</v>
      </c>
    </row>
    <row r="11" spans="1:2" x14ac:dyDescent="0.35">
      <c r="A11" s="2" t="str">
        <f>HYPERLINK("#'Table 8'!A1", "Table 8")</f>
        <v>Table 8</v>
      </c>
      <c r="B11" t="s">
        <v>11</v>
      </c>
    </row>
    <row r="12" spans="1:2" x14ac:dyDescent="0.35">
      <c r="A12" s="2" t="str">
        <f>HYPERLINK("#'Table 9'!A1", "Table 9")</f>
        <v>Table 9</v>
      </c>
      <c r="B12" t="s">
        <v>12</v>
      </c>
    </row>
    <row r="13" spans="1:2" x14ac:dyDescent="0.35">
      <c r="A13" s="16" t="str">
        <f>HYPERLINK("#'Table 10'!A1", "Table 10")</f>
        <v>Table 10</v>
      </c>
      <c r="B13" t="s">
        <v>198</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A29" sqref="A29"/>
    </sheetView>
  </sheetViews>
  <sheetFormatPr defaultColWidth="11.07421875" defaultRowHeight="15.5" x14ac:dyDescent="0.35"/>
  <cols>
    <col min="2" max="2" width="60.69140625" customWidth="1"/>
    <col min="3" max="3" width="30.69140625" customWidth="1"/>
  </cols>
  <sheetData>
    <row r="1" spans="1:2" ht="19.5" x14ac:dyDescent="0.45">
      <c r="A1" s="1" t="s">
        <v>3</v>
      </c>
    </row>
    <row r="2" spans="1:2" x14ac:dyDescent="0.35">
      <c r="A2" t="s">
        <v>13</v>
      </c>
    </row>
    <row r="3" spans="1:2" x14ac:dyDescent="0.35">
      <c r="A3" t="s">
        <v>14</v>
      </c>
    </row>
    <row r="4" spans="1:2" x14ac:dyDescent="0.35">
      <c r="A4" s="4" t="s">
        <v>15</v>
      </c>
      <c r="B4" s="4" t="s">
        <v>16</v>
      </c>
    </row>
    <row r="5" spans="1:2" x14ac:dyDescent="0.35">
      <c r="A5" t="s">
        <v>17</v>
      </c>
      <c r="B5" s="3" t="s">
        <v>18</v>
      </c>
    </row>
    <row r="6" spans="1:2" x14ac:dyDescent="0.35">
      <c r="A6" t="s">
        <v>19</v>
      </c>
      <c r="B6" s="3" t="s">
        <v>20</v>
      </c>
    </row>
    <row r="7" spans="1:2" x14ac:dyDescent="0.35">
      <c r="A7" t="s">
        <v>21</v>
      </c>
      <c r="B7" t="s">
        <v>22</v>
      </c>
    </row>
    <row r="8" spans="1:2" x14ac:dyDescent="0.35">
      <c r="A8" t="s">
        <v>23</v>
      </c>
      <c r="B8" t="s">
        <v>24</v>
      </c>
    </row>
    <row r="9" spans="1:2" x14ac:dyDescent="0.35">
      <c r="A9" t="s">
        <v>25</v>
      </c>
      <c r="B9" t="s">
        <v>26</v>
      </c>
    </row>
    <row r="10" spans="1:2" x14ac:dyDescent="0.35">
      <c r="A10" t="s">
        <v>27</v>
      </c>
      <c r="B10" t="s">
        <v>28</v>
      </c>
    </row>
    <row r="11" spans="1:2" x14ac:dyDescent="0.35">
      <c r="A11" t="s">
        <v>29</v>
      </c>
      <c r="B11" t="s">
        <v>30</v>
      </c>
    </row>
    <row r="12" spans="1:2" x14ac:dyDescent="0.35">
      <c r="A12" t="s">
        <v>31</v>
      </c>
      <c r="B12" t="s">
        <v>32</v>
      </c>
    </row>
    <row r="13" spans="1:2" x14ac:dyDescent="0.35">
      <c r="A13" t="s">
        <v>33</v>
      </c>
      <c r="B13" t="s">
        <v>34</v>
      </c>
    </row>
    <row r="14" spans="1:2" x14ac:dyDescent="0.35">
      <c r="A14" t="s">
        <v>35</v>
      </c>
      <c r="B14" t="s">
        <v>36</v>
      </c>
    </row>
    <row r="15" spans="1:2" x14ac:dyDescent="0.35">
      <c r="A15" t="s">
        <v>37</v>
      </c>
      <c r="B15" t="s">
        <v>38</v>
      </c>
    </row>
    <row r="16" spans="1:2" x14ac:dyDescent="0.35">
      <c r="A16" t="s">
        <v>39</v>
      </c>
      <c r="B16" t="s">
        <v>40</v>
      </c>
    </row>
    <row r="17" spans="1:2" x14ac:dyDescent="0.35">
      <c r="A17" t="s">
        <v>41</v>
      </c>
      <c r="B17" t="s">
        <v>42</v>
      </c>
    </row>
    <row r="18" spans="1:2" x14ac:dyDescent="0.35">
      <c r="A18" t="s">
        <v>43</v>
      </c>
      <c r="B18" t="s">
        <v>44</v>
      </c>
    </row>
    <row r="19" spans="1:2" x14ac:dyDescent="0.35">
      <c r="A19" t="s">
        <v>45</v>
      </c>
      <c r="B19" t="s">
        <v>46</v>
      </c>
    </row>
    <row r="20" spans="1:2" x14ac:dyDescent="0.35">
      <c r="A20" t="s">
        <v>47</v>
      </c>
      <c r="B20" t="s">
        <v>48</v>
      </c>
    </row>
    <row r="21" spans="1:2" x14ac:dyDescent="0.35">
      <c r="A21" t="s">
        <v>49</v>
      </c>
      <c r="B21" t="s">
        <v>50</v>
      </c>
    </row>
    <row r="22" spans="1:2" x14ac:dyDescent="0.35">
      <c r="A22" t="s">
        <v>51</v>
      </c>
      <c r="B22" t="s">
        <v>52</v>
      </c>
    </row>
    <row r="23" spans="1:2" x14ac:dyDescent="0.35">
      <c r="A23" t="s">
        <v>53</v>
      </c>
      <c r="B23" t="s">
        <v>54</v>
      </c>
    </row>
    <row r="24" spans="1:2" x14ac:dyDescent="0.35">
      <c r="A24" t="s">
        <v>55</v>
      </c>
      <c r="B24" t="s">
        <v>56</v>
      </c>
    </row>
    <row r="25" spans="1:2" x14ac:dyDescent="0.35">
      <c r="A25" t="s">
        <v>57</v>
      </c>
      <c r="B25" t="s">
        <v>58</v>
      </c>
    </row>
    <row r="26" spans="1:2" x14ac:dyDescent="0.35">
      <c r="A26" t="s">
        <v>59</v>
      </c>
      <c r="B26" t="s">
        <v>60</v>
      </c>
    </row>
    <row r="27" spans="1:2" ht="16.5" x14ac:dyDescent="0.35">
      <c r="A27" t="s">
        <v>282</v>
      </c>
      <c r="B27" s="26" t="s">
        <v>281</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showGridLines="0" workbookViewId="0">
      <selection activeCell="C7" sqref="C7"/>
    </sheetView>
  </sheetViews>
  <sheetFormatPr defaultColWidth="11.07421875" defaultRowHeight="15.5" x14ac:dyDescent="0.35"/>
  <cols>
    <col min="1" max="2" width="20.69140625" customWidth="1"/>
  </cols>
  <sheetData>
    <row r="1" spans="1:18" ht="19.5" x14ac:dyDescent="0.45">
      <c r="A1" s="1" t="s">
        <v>61</v>
      </c>
    </row>
    <row r="2" spans="1:18" x14ac:dyDescent="0.35">
      <c r="A2" t="s">
        <v>62</v>
      </c>
    </row>
    <row r="3" spans="1:18" x14ac:dyDescent="0.35">
      <c r="A3" t="s">
        <v>63</v>
      </c>
    </row>
    <row r="4" spans="1:18" x14ac:dyDescent="0.35">
      <c r="A4" s="5" t="s">
        <v>4</v>
      </c>
    </row>
    <row r="5" spans="1:18" ht="31" x14ac:dyDescent="0.35">
      <c r="A5" s="6" t="s">
        <v>64</v>
      </c>
      <c r="B5" s="6" t="s">
        <v>65</v>
      </c>
      <c r="C5" s="9" t="s">
        <v>66</v>
      </c>
      <c r="D5" s="11" t="s">
        <v>67</v>
      </c>
      <c r="E5" s="9" t="s">
        <v>68</v>
      </c>
      <c r="F5" s="11" t="s">
        <v>69</v>
      </c>
      <c r="G5" s="9" t="s">
        <v>70</v>
      </c>
      <c r="H5" s="11" t="s">
        <v>71</v>
      </c>
      <c r="I5" s="9" t="s">
        <v>72</v>
      </c>
      <c r="J5" s="11" t="s">
        <v>73</v>
      </c>
      <c r="K5" s="9" t="s">
        <v>74</v>
      </c>
      <c r="L5" s="11" t="s">
        <v>75</v>
      </c>
      <c r="M5" s="9" t="s">
        <v>76</v>
      </c>
      <c r="N5" s="11" t="s">
        <v>77</v>
      </c>
      <c r="O5" s="9" t="s">
        <v>78</v>
      </c>
      <c r="P5" s="11" t="s">
        <v>79</v>
      </c>
      <c r="Q5" s="9" t="s">
        <v>80</v>
      </c>
      <c r="R5" s="11" t="s">
        <v>81</v>
      </c>
    </row>
    <row r="6" spans="1:18" x14ac:dyDescent="0.35">
      <c r="A6" s="12" t="s">
        <v>82</v>
      </c>
      <c r="B6" s="12" t="s">
        <v>66</v>
      </c>
      <c r="C6" s="13">
        <v>8875</v>
      </c>
      <c r="D6" s="14">
        <v>1</v>
      </c>
      <c r="E6" s="13">
        <v>75</v>
      </c>
      <c r="F6" s="14">
        <v>1</v>
      </c>
      <c r="G6" s="13">
        <v>185</v>
      </c>
      <c r="H6" s="14">
        <v>1</v>
      </c>
      <c r="I6" s="13">
        <v>230</v>
      </c>
      <c r="J6" s="14">
        <v>1</v>
      </c>
      <c r="K6" s="13">
        <v>400</v>
      </c>
      <c r="L6" s="14">
        <v>1</v>
      </c>
      <c r="M6" s="13">
        <v>1790</v>
      </c>
      <c r="N6" s="14">
        <v>1</v>
      </c>
      <c r="O6" s="13">
        <v>3340</v>
      </c>
      <c r="P6" s="14">
        <v>1</v>
      </c>
      <c r="Q6" s="13">
        <v>2850</v>
      </c>
      <c r="R6" s="14">
        <v>1</v>
      </c>
    </row>
    <row r="7" spans="1:18" x14ac:dyDescent="0.35">
      <c r="A7" s="7" t="s">
        <v>82</v>
      </c>
      <c r="B7" s="7" t="s">
        <v>83</v>
      </c>
      <c r="C7" s="8">
        <v>180</v>
      </c>
      <c r="D7" s="10">
        <v>0.02</v>
      </c>
      <c r="E7" s="8">
        <v>45</v>
      </c>
      <c r="F7" s="10">
        <v>0.61</v>
      </c>
      <c r="G7" s="8">
        <v>25</v>
      </c>
      <c r="H7" s="10">
        <v>0.14000000000000001</v>
      </c>
      <c r="I7" s="8">
        <v>25</v>
      </c>
      <c r="J7" s="10">
        <v>0.12</v>
      </c>
      <c r="K7" s="8">
        <v>25</v>
      </c>
      <c r="L7" s="10">
        <v>0.06</v>
      </c>
      <c r="M7" s="8">
        <v>20</v>
      </c>
      <c r="N7" s="10">
        <v>0.01</v>
      </c>
      <c r="O7" s="8">
        <v>15</v>
      </c>
      <c r="P7" s="10">
        <v>0</v>
      </c>
      <c r="Q7" s="8">
        <v>20</v>
      </c>
      <c r="R7" s="10">
        <v>0.01</v>
      </c>
    </row>
    <row r="8" spans="1:18" x14ac:dyDescent="0.35">
      <c r="A8" s="7" t="s">
        <v>82</v>
      </c>
      <c r="B8" s="7" t="s">
        <v>84</v>
      </c>
      <c r="C8" s="8">
        <v>900</v>
      </c>
      <c r="D8" s="10">
        <v>0.1</v>
      </c>
      <c r="E8" s="8">
        <v>30</v>
      </c>
      <c r="F8" s="10">
        <v>0.39</v>
      </c>
      <c r="G8" s="8">
        <v>145</v>
      </c>
      <c r="H8" s="10">
        <v>0.76</v>
      </c>
      <c r="I8" s="8">
        <v>175</v>
      </c>
      <c r="J8" s="10">
        <v>0.77</v>
      </c>
      <c r="K8" s="8">
        <v>155</v>
      </c>
      <c r="L8" s="10">
        <v>0.39</v>
      </c>
      <c r="M8" s="8">
        <v>260</v>
      </c>
      <c r="N8" s="10">
        <v>0.15</v>
      </c>
      <c r="O8" s="8">
        <v>85</v>
      </c>
      <c r="P8" s="10">
        <v>0.03</v>
      </c>
      <c r="Q8" s="8">
        <v>50</v>
      </c>
      <c r="R8" s="10">
        <v>0.02</v>
      </c>
    </row>
    <row r="9" spans="1:18" x14ac:dyDescent="0.35">
      <c r="A9" s="7" t="s">
        <v>82</v>
      </c>
      <c r="B9" s="7" t="s">
        <v>85</v>
      </c>
      <c r="C9" s="8">
        <v>110</v>
      </c>
      <c r="D9" s="10">
        <v>0.01</v>
      </c>
      <c r="E9" s="8" t="s">
        <v>99</v>
      </c>
      <c r="F9" s="10" t="s">
        <v>99</v>
      </c>
      <c r="G9" s="8">
        <v>10</v>
      </c>
      <c r="H9" s="10">
        <v>0.05</v>
      </c>
      <c r="I9" s="8">
        <v>10</v>
      </c>
      <c r="J9" s="10">
        <v>0.04</v>
      </c>
      <c r="K9" s="8">
        <v>20</v>
      </c>
      <c r="L9" s="10">
        <v>0.05</v>
      </c>
      <c r="M9" s="8">
        <v>20</v>
      </c>
      <c r="N9" s="10">
        <v>0.01</v>
      </c>
      <c r="O9" s="8">
        <v>30</v>
      </c>
      <c r="P9" s="10">
        <v>0.01</v>
      </c>
      <c r="Q9" s="8">
        <v>20</v>
      </c>
      <c r="R9" s="10">
        <v>0.01</v>
      </c>
    </row>
    <row r="10" spans="1:18" x14ac:dyDescent="0.35">
      <c r="A10" s="7" t="s">
        <v>82</v>
      </c>
      <c r="B10" s="7" t="s">
        <v>86</v>
      </c>
      <c r="C10" s="8">
        <v>25</v>
      </c>
      <c r="D10" s="10">
        <v>0</v>
      </c>
      <c r="E10" s="8" t="s">
        <v>99</v>
      </c>
      <c r="F10" s="10" t="s">
        <v>99</v>
      </c>
      <c r="G10" s="8" t="s">
        <v>100</v>
      </c>
      <c r="H10" s="10" t="s">
        <v>100</v>
      </c>
      <c r="I10" s="8">
        <v>0</v>
      </c>
      <c r="J10" s="10">
        <v>0</v>
      </c>
      <c r="K10" s="8" t="s">
        <v>100</v>
      </c>
      <c r="L10" s="10" t="s">
        <v>100</v>
      </c>
      <c r="M10" s="8">
        <v>5</v>
      </c>
      <c r="N10" s="10">
        <v>0</v>
      </c>
      <c r="O10" s="8">
        <v>10</v>
      </c>
      <c r="P10" s="10">
        <v>0</v>
      </c>
      <c r="Q10" s="8">
        <v>10</v>
      </c>
      <c r="R10" s="10">
        <v>0</v>
      </c>
    </row>
    <row r="11" spans="1:18" x14ac:dyDescent="0.35">
      <c r="A11" s="7" t="s">
        <v>82</v>
      </c>
      <c r="B11" s="7" t="s">
        <v>87</v>
      </c>
      <c r="C11" s="8">
        <v>15</v>
      </c>
      <c r="D11" s="10">
        <v>0</v>
      </c>
      <c r="E11" s="8" t="s">
        <v>99</v>
      </c>
      <c r="F11" s="10" t="s">
        <v>99</v>
      </c>
      <c r="G11" s="8" t="s">
        <v>99</v>
      </c>
      <c r="H11" s="10" t="s">
        <v>99</v>
      </c>
      <c r="I11" s="8" t="s">
        <v>100</v>
      </c>
      <c r="J11" s="10" t="s">
        <v>100</v>
      </c>
      <c r="K11" s="8">
        <v>5</v>
      </c>
      <c r="L11" s="10">
        <v>0.01</v>
      </c>
      <c r="M11" s="8" t="s">
        <v>100</v>
      </c>
      <c r="N11" s="10" t="s">
        <v>100</v>
      </c>
      <c r="O11" s="8">
        <v>5</v>
      </c>
      <c r="P11" s="10">
        <v>0</v>
      </c>
      <c r="Q11" s="8" t="s">
        <v>100</v>
      </c>
      <c r="R11" s="10" t="s">
        <v>100</v>
      </c>
    </row>
    <row r="12" spans="1:18" x14ac:dyDescent="0.35">
      <c r="A12" s="7" t="s">
        <v>82</v>
      </c>
      <c r="B12" s="7" t="s">
        <v>88</v>
      </c>
      <c r="C12" s="8">
        <v>30</v>
      </c>
      <c r="D12" s="10">
        <v>0</v>
      </c>
      <c r="E12" s="8" t="s">
        <v>99</v>
      </c>
      <c r="F12" s="10" t="s">
        <v>99</v>
      </c>
      <c r="G12" s="8" t="s">
        <v>99</v>
      </c>
      <c r="H12" s="10" t="s">
        <v>99</v>
      </c>
      <c r="I12" s="8" t="s">
        <v>100</v>
      </c>
      <c r="J12" s="10" t="s">
        <v>100</v>
      </c>
      <c r="K12" s="8">
        <v>10</v>
      </c>
      <c r="L12" s="10">
        <v>0.02</v>
      </c>
      <c r="M12" s="8">
        <v>5</v>
      </c>
      <c r="N12" s="10">
        <v>0</v>
      </c>
      <c r="O12" s="8">
        <v>10</v>
      </c>
      <c r="P12" s="10">
        <v>0</v>
      </c>
      <c r="Q12" s="8">
        <v>5</v>
      </c>
      <c r="R12" s="10">
        <v>0</v>
      </c>
    </row>
    <row r="13" spans="1:18" x14ac:dyDescent="0.35">
      <c r="A13" s="7" t="s">
        <v>82</v>
      </c>
      <c r="B13" s="7" t="s">
        <v>89</v>
      </c>
      <c r="C13" s="8">
        <v>825</v>
      </c>
      <c r="D13" s="10">
        <v>0.09</v>
      </c>
      <c r="E13" s="8" t="s">
        <v>99</v>
      </c>
      <c r="F13" s="10" t="s">
        <v>99</v>
      </c>
      <c r="G13" s="8" t="s">
        <v>99</v>
      </c>
      <c r="H13" s="10" t="s">
        <v>99</v>
      </c>
      <c r="I13" s="8">
        <v>10</v>
      </c>
      <c r="J13" s="10">
        <v>0.05</v>
      </c>
      <c r="K13" s="8">
        <v>95</v>
      </c>
      <c r="L13" s="10">
        <v>0.23</v>
      </c>
      <c r="M13" s="8">
        <v>365</v>
      </c>
      <c r="N13" s="10">
        <v>0.2</v>
      </c>
      <c r="O13" s="8">
        <v>200</v>
      </c>
      <c r="P13" s="10">
        <v>0.06</v>
      </c>
      <c r="Q13" s="8">
        <v>155</v>
      </c>
      <c r="R13" s="10">
        <v>0.05</v>
      </c>
    </row>
    <row r="14" spans="1:18" x14ac:dyDescent="0.35">
      <c r="A14" s="7" t="s">
        <v>82</v>
      </c>
      <c r="B14" s="7" t="s">
        <v>90</v>
      </c>
      <c r="C14" s="8">
        <v>2315</v>
      </c>
      <c r="D14" s="10">
        <v>0.26</v>
      </c>
      <c r="E14" s="8" t="s">
        <v>99</v>
      </c>
      <c r="F14" s="10" t="s">
        <v>99</v>
      </c>
      <c r="G14" s="8" t="s">
        <v>99</v>
      </c>
      <c r="H14" s="10" t="s">
        <v>99</v>
      </c>
      <c r="I14" s="8" t="s">
        <v>99</v>
      </c>
      <c r="J14" s="10" t="s">
        <v>99</v>
      </c>
      <c r="K14" s="8">
        <v>80</v>
      </c>
      <c r="L14" s="10">
        <v>0.2</v>
      </c>
      <c r="M14" s="8">
        <v>605</v>
      </c>
      <c r="N14" s="10">
        <v>0.34</v>
      </c>
      <c r="O14" s="8">
        <v>890</v>
      </c>
      <c r="P14" s="10">
        <v>0.27</v>
      </c>
      <c r="Q14" s="8">
        <v>740</v>
      </c>
      <c r="R14" s="10">
        <v>0.26</v>
      </c>
    </row>
    <row r="15" spans="1:18" x14ac:dyDescent="0.35">
      <c r="A15" s="7" t="s">
        <v>82</v>
      </c>
      <c r="B15" s="7" t="s">
        <v>91</v>
      </c>
      <c r="C15" s="8">
        <v>3925</v>
      </c>
      <c r="D15" s="10">
        <v>0.44</v>
      </c>
      <c r="E15" s="8" t="s">
        <v>99</v>
      </c>
      <c r="F15" s="10" t="s">
        <v>99</v>
      </c>
      <c r="G15" s="8" t="s">
        <v>99</v>
      </c>
      <c r="H15" s="10" t="s">
        <v>99</v>
      </c>
      <c r="I15" s="8" t="s">
        <v>99</v>
      </c>
      <c r="J15" s="10" t="s">
        <v>99</v>
      </c>
      <c r="K15" s="8" t="s">
        <v>99</v>
      </c>
      <c r="L15" s="10" t="s">
        <v>99</v>
      </c>
      <c r="M15" s="8">
        <v>430</v>
      </c>
      <c r="N15" s="10">
        <v>0.24</v>
      </c>
      <c r="O15" s="8">
        <v>1935</v>
      </c>
      <c r="P15" s="10">
        <v>0.57999999999999996</v>
      </c>
      <c r="Q15" s="8">
        <v>1565</v>
      </c>
      <c r="R15" s="10">
        <v>0.55000000000000004</v>
      </c>
    </row>
    <row r="16" spans="1:18" x14ac:dyDescent="0.35">
      <c r="A16" s="7" t="s">
        <v>82</v>
      </c>
      <c r="B16" s="7" t="s">
        <v>92</v>
      </c>
      <c r="C16" s="8">
        <v>155</v>
      </c>
      <c r="D16" s="10">
        <v>0.02</v>
      </c>
      <c r="E16" s="8" t="s">
        <v>99</v>
      </c>
      <c r="F16" s="10" t="s">
        <v>99</v>
      </c>
      <c r="G16" s="8" t="s">
        <v>99</v>
      </c>
      <c r="H16" s="10" t="s">
        <v>99</v>
      </c>
      <c r="I16" s="8" t="s">
        <v>99</v>
      </c>
      <c r="J16" s="10" t="s">
        <v>99</v>
      </c>
      <c r="K16" s="8" t="s">
        <v>99</v>
      </c>
      <c r="L16" s="10" t="s">
        <v>99</v>
      </c>
      <c r="M16" s="8">
        <v>15</v>
      </c>
      <c r="N16" s="10">
        <v>0.01</v>
      </c>
      <c r="O16" s="8">
        <v>110</v>
      </c>
      <c r="P16" s="10">
        <v>0.03</v>
      </c>
      <c r="Q16" s="8">
        <v>25</v>
      </c>
      <c r="R16" s="10">
        <v>0.01</v>
      </c>
    </row>
    <row r="17" spans="1:18" x14ac:dyDescent="0.35">
      <c r="A17" s="7" t="s">
        <v>82</v>
      </c>
      <c r="B17" s="7" t="s">
        <v>93</v>
      </c>
      <c r="C17" s="8">
        <v>160</v>
      </c>
      <c r="D17" s="10">
        <v>0.02</v>
      </c>
      <c r="E17" s="8" t="s">
        <v>99</v>
      </c>
      <c r="F17" s="10" t="s">
        <v>99</v>
      </c>
      <c r="G17" s="8" t="s">
        <v>99</v>
      </c>
      <c r="H17" s="10" t="s">
        <v>99</v>
      </c>
      <c r="I17" s="8" t="s">
        <v>99</v>
      </c>
      <c r="J17" s="10" t="s">
        <v>99</v>
      </c>
      <c r="K17" s="8" t="s">
        <v>99</v>
      </c>
      <c r="L17" s="10" t="s">
        <v>99</v>
      </c>
      <c r="M17" s="8">
        <v>0</v>
      </c>
      <c r="N17" s="10">
        <v>0</v>
      </c>
      <c r="O17" s="8" t="s">
        <v>100</v>
      </c>
      <c r="P17" s="10" t="s">
        <v>100</v>
      </c>
      <c r="Q17" s="8">
        <v>160</v>
      </c>
      <c r="R17" s="10">
        <v>0.06</v>
      </c>
    </row>
    <row r="18" spans="1:18" x14ac:dyDescent="0.35">
      <c r="A18" s="7" t="s">
        <v>82</v>
      </c>
      <c r="B18" s="7" t="s">
        <v>94</v>
      </c>
      <c r="C18" s="8" t="s">
        <v>100</v>
      </c>
      <c r="D18" s="10" t="s">
        <v>100</v>
      </c>
      <c r="E18" s="8" t="s">
        <v>99</v>
      </c>
      <c r="F18" s="10" t="s">
        <v>99</v>
      </c>
      <c r="G18" s="8" t="s">
        <v>99</v>
      </c>
      <c r="H18" s="10" t="s">
        <v>99</v>
      </c>
      <c r="I18" s="8" t="s">
        <v>99</v>
      </c>
      <c r="J18" s="10" t="s">
        <v>99</v>
      </c>
      <c r="K18" s="8" t="s">
        <v>99</v>
      </c>
      <c r="L18" s="10" t="s">
        <v>99</v>
      </c>
      <c r="M18" s="8" t="s">
        <v>99</v>
      </c>
      <c r="N18" s="10" t="s">
        <v>99</v>
      </c>
      <c r="O18" s="8" t="s">
        <v>99</v>
      </c>
      <c r="P18" s="10" t="s">
        <v>99</v>
      </c>
      <c r="Q18" s="8" t="s">
        <v>100</v>
      </c>
      <c r="R18" s="10" t="s">
        <v>100</v>
      </c>
    </row>
    <row r="19" spans="1:18" x14ac:dyDescent="0.35">
      <c r="A19" s="7" t="s">
        <v>82</v>
      </c>
      <c r="B19" s="7" t="s">
        <v>95</v>
      </c>
      <c r="C19" s="8">
        <v>235</v>
      </c>
      <c r="D19" s="10">
        <v>0.03</v>
      </c>
      <c r="E19" s="8">
        <v>0</v>
      </c>
      <c r="F19" s="10">
        <v>0</v>
      </c>
      <c r="G19" s="8">
        <v>5</v>
      </c>
      <c r="H19" s="10">
        <v>0.03</v>
      </c>
      <c r="I19" s="8" t="s">
        <v>100</v>
      </c>
      <c r="J19" s="10" t="s">
        <v>100</v>
      </c>
      <c r="K19" s="8">
        <v>15</v>
      </c>
      <c r="L19" s="10">
        <v>0.03</v>
      </c>
      <c r="M19" s="8">
        <v>70</v>
      </c>
      <c r="N19" s="10">
        <v>0.04</v>
      </c>
      <c r="O19" s="8">
        <v>50</v>
      </c>
      <c r="P19" s="10">
        <v>0.02</v>
      </c>
      <c r="Q19" s="8">
        <v>95</v>
      </c>
      <c r="R19" s="10">
        <v>0.03</v>
      </c>
    </row>
    <row r="20" spans="1:18" x14ac:dyDescent="0.35">
      <c r="A20" s="12" t="s">
        <v>96</v>
      </c>
      <c r="B20" s="12" t="s">
        <v>66</v>
      </c>
      <c r="C20" s="13">
        <v>8845</v>
      </c>
      <c r="D20" s="14">
        <v>1</v>
      </c>
      <c r="E20" s="13">
        <v>75</v>
      </c>
      <c r="F20" s="14">
        <v>1</v>
      </c>
      <c r="G20" s="13">
        <v>185</v>
      </c>
      <c r="H20" s="14">
        <v>1</v>
      </c>
      <c r="I20" s="13">
        <v>230</v>
      </c>
      <c r="J20" s="14">
        <v>1</v>
      </c>
      <c r="K20" s="13">
        <v>400</v>
      </c>
      <c r="L20" s="14">
        <v>1</v>
      </c>
      <c r="M20" s="13">
        <v>1785</v>
      </c>
      <c r="N20" s="14">
        <v>1</v>
      </c>
      <c r="O20" s="13">
        <v>3330</v>
      </c>
      <c r="P20" s="14">
        <v>1</v>
      </c>
      <c r="Q20" s="13">
        <v>2840</v>
      </c>
      <c r="R20" s="14">
        <v>1</v>
      </c>
    </row>
    <row r="21" spans="1:18" x14ac:dyDescent="0.35">
      <c r="A21" s="7" t="s">
        <v>96</v>
      </c>
      <c r="B21" s="7" t="s">
        <v>83</v>
      </c>
      <c r="C21" s="8">
        <v>180</v>
      </c>
      <c r="D21" s="10">
        <v>0.02</v>
      </c>
      <c r="E21" s="8">
        <v>45</v>
      </c>
      <c r="F21" s="10">
        <v>0.61</v>
      </c>
      <c r="G21" s="8">
        <v>25</v>
      </c>
      <c r="H21" s="10">
        <v>0.15</v>
      </c>
      <c r="I21" s="8">
        <v>25</v>
      </c>
      <c r="J21" s="10">
        <v>0.11</v>
      </c>
      <c r="K21" s="8">
        <v>25</v>
      </c>
      <c r="L21" s="10">
        <v>0.06</v>
      </c>
      <c r="M21" s="8">
        <v>20</v>
      </c>
      <c r="N21" s="10">
        <v>0.01</v>
      </c>
      <c r="O21" s="8">
        <v>15</v>
      </c>
      <c r="P21" s="10">
        <v>0</v>
      </c>
      <c r="Q21" s="8">
        <v>20</v>
      </c>
      <c r="R21" s="10">
        <v>0.01</v>
      </c>
    </row>
    <row r="22" spans="1:18" x14ac:dyDescent="0.35">
      <c r="A22" s="7" t="s">
        <v>96</v>
      </c>
      <c r="B22" s="7" t="s">
        <v>84</v>
      </c>
      <c r="C22" s="8">
        <v>895</v>
      </c>
      <c r="D22" s="10">
        <v>0.1</v>
      </c>
      <c r="E22" s="8">
        <v>30</v>
      </c>
      <c r="F22" s="10">
        <v>0.39</v>
      </c>
      <c r="G22" s="8">
        <v>140</v>
      </c>
      <c r="H22" s="10">
        <v>0.77</v>
      </c>
      <c r="I22" s="8">
        <v>175</v>
      </c>
      <c r="J22" s="10">
        <v>0.77</v>
      </c>
      <c r="K22" s="8">
        <v>155</v>
      </c>
      <c r="L22" s="10">
        <v>0.39</v>
      </c>
      <c r="M22" s="8">
        <v>260</v>
      </c>
      <c r="N22" s="10">
        <v>0.15</v>
      </c>
      <c r="O22" s="8">
        <v>85</v>
      </c>
      <c r="P22" s="10">
        <v>0.03</v>
      </c>
      <c r="Q22" s="8">
        <v>50</v>
      </c>
      <c r="R22" s="10">
        <v>0.02</v>
      </c>
    </row>
    <row r="23" spans="1:18" x14ac:dyDescent="0.35">
      <c r="A23" s="7" t="s">
        <v>96</v>
      </c>
      <c r="B23" s="7" t="s">
        <v>85</v>
      </c>
      <c r="C23" s="8">
        <v>105</v>
      </c>
      <c r="D23" s="10">
        <v>0.01</v>
      </c>
      <c r="E23" s="8" t="s">
        <v>99</v>
      </c>
      <c r="F23" s="10" t="s">
        <v>99</v>
      </c>
      <c r="G23" s="8">
        <v>10</v>
      </c>
      <c r="H23" s="10">
        <v>0.05</v>
      </c>
      <c r="I23" s="8">
        <v>10</v>
      </c>
      <c r="J23" s="10">
        <v>0.04</v>
      </c>
      <c r="K23" s="8">
        <v>20</v>
      </c>
      <c r="L23" s="10">
        <v>0.05</v>
      </c>
      <c r="M23" s="8">
        <v>20</v>
      </c>
      <c r="N23" s="10">
        <v>0.01</v>
      </c>
      <c r="O23" s="8">
        <v>30</v>
      </c>
      <c r="P23" s="10">
        <v>0.01</v>
      </c>
      <c r="Q23" s="8">
        <v>20</v>
      </c>
      <c r="R23" s="10">
        <v>0.01</v>
      </c>
    </row>
    <row r="24" spans="1:18" x14ac:dyDescent="0.35">
      <c r="A24" s="7" t="s">
        <v>96</v>
      </c>
      <c r="B24" s="7" t="s">
        <v>86</v>
      </c>
      <c r="C24" s="8">
        <v>25</v>
      </c>
      <c r="D24" s="10">
        <v>0</v>
      </c>
      <c r="E24" s="8" t="s">
        <v>99</v>
      </c>
      <c r="F24" s="10" t="s">
        <v>99</v>
      </c>
      <c r="G24" s="8" t="s">
        <v>100</v>
      </c>
      <c r="H24" s="10" t="s">
        <v>100</v>
      </c>
      <c r="I24" s="8">
        <v>0</v>
      </c>
      <c r="J24" s="10">
        <v>0</v>
      </c>
      <c r="K24" s="8" t="s">
        <v>100</v>
      </c>
      <c r="L24" s="10" t="s">
        <v>100</v>
      </c>
      <c r="M24" s="8">
        <v>5</v>
      </c>
      <c r="N24" s="10">
        <v>0</v>
      </c>
      <c r="O24" s="8">
        <v>10</v>
      </c>
      <c r="P24" s="10">
        <v>0</v>
      </c>
      <c r="Q24" s="8">
        <v>10</v>
      </c>
      <c r="R24" s="10">
        <v>0</v>
      </c>
    </row>
    <row r="25" spans="1:18" x14ac:dyDescent="0.35">
      <c r="A25" s="7" t="s">
        <v>96</v>
      </c>
      <c r="B25" s="7" t="s">
        <v>87</v>
      </c>
      <c r="C25" s="8">
        <v>15</v>
      </c>
      <c r="D25" s="10">
        <v>0</v>
      </c>
      <c r="E25" s="8" t="s">
        <v>99</v>
      </c>
      <c r="F25" s="10" t="s">
        <v>99</v>
      </c>
      <c r="G25" s="8" t="s">
        <v>99</v>
      </c>
      <c r="H25" s="10" t="s">
        <v>99</v>
      </c>
      <c r="I25" s="8" t="s">
        <v>100</v>
      </c>
      <c r="J25" s="10" t="s">
        <v>100</v>
      </c>
      <c r="K25" s="8">
        <v>5</v>
      </c>
      <c r="L25" s="10">
        <v>0.01</v>
      </c>
      <c r="M25" s="8" t="s">
        <v>100</v>
      </c>
      <c r="N25" s="10" t="s">
        <v>100</v>
      </c>
      <c r="O25" s="8">
        <v>5</v>
      </c>
      <c r="P25" s="10">
        <v>0</v>
      </c>
      <c r="Q25" s="8" t="s">
        <v>100</v>
      </c>
      <c r="R25" s="10" t="s">
        <v>100</v>
      </c>
    </row>
    <row r="26" spans="1:18" x14ac:dyDescent="0.35">
      <c r="A26" s="7" t="s">
        <v>96</v>
      </c>
      <c r="B26" s="7" t="s">
        <v>88</v>
      </c>
      <c r="C26" s="8">
        <v>30</v>
      </c>
      <c r="D26" s="10">
        <v>0</v>
      </c>
      <c r="E26" s="8" t="s">
        <v>99</v>
      </c>
      <c r="F26" s="10" t="s">
        <v>99</v>
      </c>
      <c r="G26" s="8" t="s">
        <v>99</v>
      </c>
      <c r="H26" s="10" t="s">
        <v>99</v>
      </c>
      <c r="I26" s="8" t="s">
        <v>100</v>
      </c>
      <c r="J26" s="10" t="s">
        <v>100</v>
      </c>
      <c r="K26" s="8">
        <v>10</v>
      </c>
      <c r="L26" s="10">
        <v>0.02</v>
      </c>
      <c r="M26" s="8">
        <v>5</v>
      </c>
      <c r="N26" s="10">
        <v>0</v>
      </c>
      <c r="O26" s="8">
        <v>10</v>
      </c>
      <c r="P26" s="10">
        <v>0</v>
      </c>
      <c r="Q26" s="8">
        <v>5</v>
      </c>
      <c r="R26" s="10">
        <v>0</v>
      </c>
    </row>
    <row r="27" spans="1:18" x14ac:dyDescent="0.35">
      <c r="A27" s="7" t="s">
        <v>96</v>
      </c>
      <c r="B27" s="7" t="s">
        <v>89</v>
      </c>
      <c r="C27" s="8">
        <v>825</v>
      </c>
      <c r="D27" s="10">
        <v>0.09</v>
      </c>
      <c r="E27" s="8" t="s">
        <v>99</v>
      </c>
      <c r="F27" s="10" t="s">
        <v>99</v>
      </c>
      <c r="G27" s="8" t="s">
        <v>99</v>
      </c>
      <c r="H27" s="10" t="s">
        <v>99</v>
      </c>
      <c r="I27" s="8">
        <v>10</v>
      </c>
      <c r="J27" s="10">
        <v>0.05</v>
      </c>
      <c r="K27" s="8">
        <v>90</v>
      </c>
      <c r="L27" s="10">
        <v>0.23</v>
      </c>
      <c r="M27" s="8">
        <v>365</v>
      </c>
      <c r="N27" s="10">
        <v>0.2</v>
      </c>
      <c r="O27" s="8">
        <v>200</v>
      </c>
      <c r="P27" s="10">
        <v>0.06</v>
      </c>
      <c r="Q27" s="8">
        <v>155</v>
      </c>
      <c r="R27" s="10">
        <v>0.05</v>
      </c>
    </row>
    <row r="28" spans="1:18" x14ac:dyDescent="0.35">
      <c r="A28" s="7" t="s">
        <v>96</v>
      </c>
      <c r="B28" s="7" t="s">
        <v>90</v>
      </c>
      <c r="C28" s="8">
        <v>2310</v>
      </c>
      <c r="D28" s="10">
        <v>0.26</v>
      </c>
      <c r="E28" s="8" t="s">
        <v>99</v>
      </c>
      <c r="F28" s="10" t="s">
        <v>99</v>
      </c>
      <c r="G28" s="8" t="s">
        <v>99</v>
      </c>
      <c r="H28" s="10" t="s">
        <v>99</v>
      </c>
      <c r="I28" s="8" t="s">
        <v>99</v>
      </c>
      <c r="J28" s="10" t="s">
        <v>99</v>
      </c>
      <c r="K28" s="8">
        <v>80</v>
      </c>
      <c r="L28" s="10">
        <v>0.21</v>
      </c>
      <c r="M28" s="8">
        <v>600</v>
      </c>
      <c r="N28" s="10">
        <v>0.34</v>
      </c>
      <c r="O28" s="8">
        <v>885</v>
      </c>
      <c r="P28" s="10">
        <v>0.27</v>
      </c>
      <c r="Q28" s="8">
        <v>740</v>
      </c>
      <c r="R28" s="10">
        <v>0.26</v>
      </c>
    </row>
    <row r="29" spans="1:18" x14ac:dyDescent="0.35">
      <c r="A29" s="7" t="s">
        <v>96</v>
      </c>
      <c r="B29" s="7" t="s">
        <v>91</v>
      </c>
      <c r="C29" s="8">
        <v>3915</v>
      </c>
      <c r="D29" s="10">
        <v>0.44</v>
      </c>
      <c r="E29" s="8" t="s">
        <v>99</v>
      </c>
      <c r="F29" s="10" t="s">
        <v>99</v>
      </c>
      <c r="G29" s="8" t="s">
        <v>99</v>
      </c>
      <c r="H29" s="10" t="s">
        <v>99</v>
      </c>
      <c r="I29" s="8" t="s">
        <v>99</v>
      </c>
      <c r="J29" s="10" t="s">
        <v>99</v>
      </c>
      <c r="K29" s="8" t="s">
        <v>99</v>
      </c>
      <c r="L29" s="10" t="s">
        <v>99</v>
      </c>
      <c r="M29" s="8">
        <v>425</v>
      </c>
      <c r="N29" s="10">
        <v>0.24</v>
      </c>
      <c r="O29" s="8">
        <v>1930</v>
      </c>
      <c r="P29" s="10">
        <v>0.57999999999999996</v>
      </c>
      <c r="Q29" s="8">
        <v>1560</v>
      </c>
      <c r="R29" s="10">
        <v>0.55000000000000004</v>
      </c>
    </row>
    <row r="30" spans="1:18" x14ac:dyDescent="0.35">
      <c r="A30" s="7" t="s">
        <v>96</v>
      </c>
      <c r="B30" s="7" t="s">
        <v>92</v>
      </c>
      <c r="C30" s="8">
        <v>155</v>
      </c>
      <c r="D30" s="10">
        <v>0.02</v>
      </c>
      <c r="E30" s="8" t="s">
        <v>99</v>
      </c>
      <c r="F30" s="10" t="s">
        <v>99</v>
      </c>
      <c r="G30" s="8" t="s">
        <v>99</v>
      </c>
      <c r="H30" s="10" t="s">
        <v>99</v>
      </c>
      <c r="I30" s="8" t="s">
        <v>99</v>
      </c>
      <c r="J30" s="10" t="s">
        <v>99</v>
      </c>
      <c r="K30" s="8" t="s">
        <v>99</v>
      </c>
      <c r="L30" s="10" t="s">
        <v>99</v>
      </c>
      <c r="M30" s="8">
        <v>15</v>
      </c>
      <c r="N30" s="10">
        <v>0.01</v>
      </c>
      <c r="O30" s="8">
        <v>110</v>
      </c>
      <c r="P30" s="10">
        <v>0.03</v>
      </c>
      <c r="Q30" s="8">
        <v>25</v>
      </c>
      <c r="R30" s="10">
        <v>0.01</v>
      </c>
    </row>
    <row r="31" spans="1:18" x14ac:dyDescent="0.35">
      <c r="A31" s="7" t="s">
        <v>96</v>
      </c>
      <c r="B31" s="7" t="s">
        <v>93</v>
      </c>
      <c r="C31" s="8">
        <v>160</v>
      </c>
      <c r="D31" s="10">
        <v>0.02</v>
      </c>
      <c r="E31" s="8" t="s">
        <v>99</v>
      </c>
      <c r="F31" s="10" t="s">
        <v>99</v>
      </c>
      <c r="G31" s="8" t="s">
        <v>99</v>
      </c>
      <c r="H31" s="10" t="s">
        <v>99</v>
      </c>
      <c r="I31" s="8" t="s">
        <v>99</v>
      </c>
      <c r="J31" s="10" t="s">
        <v>99</v>
      </c>
      <c r="K31" s="8" t="s">
        <v>99</v>
      </c>
      <c r="L31" s="10" t="s">
        <v>99</v>
      </c>
      <c r="M31" s="8">
        <v>0</v>
      </c>
      <c r="N31" s="10">
        <v>0</v>
      </c>
      <c r="O31" s="8" t="s">
        <v>100</v>
      </c>
      <c r="P31" s="10" t="s">
        <v>100</v>
      </c>
      <c r="Q31" s="8">
        <v>160</v>
      </c>
      <c r="R31" s="10">
        <v>0.06</v>
      </c>
    </row>
    <row r="32" spans="1:18" x14ac:dyDescent="0.35">
      <c r="A32" s="7" t="s">
        <v>96</v>
      </c>
      <c r="B32" s="7" t="s">
        <v>94</v>
      </c>
      <c r="C32" s="8" t="s">
        <v>100</v>
      </c>
      <c r="D32" s="10" t="s">
        <v>100</v>
      </c>
      <c r="E32" s="8" t="s">
        <v>99</v>
      </c>
      <c r="F32" s="10" t="s">
        <v>99</v>
      </c>
      <c r="G32" s="8" t="s">
        <v>99</v>
      </c>
      <c r="H32" s="10" t="s">
        <v>99</v>
      </c>
      <c r="I32" s="8" t="s">
        <v>99</v>
      </c>
      <c r="J32" s="10" t="s">
        <v>99</v>
      </c>
      <c r="K32" s="8" t="s">
        <v>99</v>
      </c>
      <c r="L32" s="10" t="s">
        <v>99</v>
      </c>
      <c r="M32" s="8" t="s">
        <v>99</v>
      </c>
      <c r="N32" s="10" t="s">
        <v>99</v>
      </c>
      <c r="O32" s="8" t="s">
        <v>99</v>
      </c>
      <c r="P32" s="10" t="s">
        <v>99</v>
      </c>
      <c r="Q32" s="8" t="s">
        <v>100</v>
      </c>
      <c r="R32" s="10" t="s">
        <v>100</v>
      </c>
    </row>
    <row r="33" spans="1:18" x14ac:dyDescent="0.35">
      <c r="A33" s="7" t="s">
        <v>96</v>
      </c>
      <c r="B33" s="7" t="s">
        <v>95</v>
      </c>
      <c r="C33" s="8">
        <v>235</v>
      </c>
      <c r="D33" s="10">
        <v>0.03</v>
      </c>
      <c r="E33" s="8">
        <v>0</v>
      </c>
      <c r="F33" s="10">
        <v>0</v>
      </c>
      <c r="G33" s="8">
        <v>5</v>
      </c>
      <c r="H33" s="10">
        <v>0.03</v>
      </c>
      <c r="I33" s="8" t="s">
        <v>100</v>
      </c>
      <c r="J33" s="10" t="s">
        <v>100</v>
      </c>
      <c r="K33" s="8">
        <v>15</v>
      </c>
      <c r="L33" s="10">
        <v>0.03</v>
      </c>
      <c r="M33" s="8">
        <v>70</v>
      </c>
      <c r="N33" s="10">
        <v>0.04</v>
      </c>
      <c r="O33" s="8">
        <v>50</v>
      </c>
      <c r="P33" s="10">
        <v>0.02</v>
      </c>
      <c r="Q33" s="8">
        <v>95</v>
      </c>
      <c r="R33" s="10">
        <v>0.03</v>
      </c>
    </row>
    <row r="34" spans="1:18" x14ac:dyDescent="0.35">
      <c r="A34" s="12" t="s">
        <v>97</v>
      </c>
      <c r="B34" s="12" t="s">
        <v>66</v>
      </c>
      <c r="C34" s="13">
        <v>2785</v>
      </c>
      <c r="D34" s="14">
        <v>1</v>
      </c>
      <c r="E34" s="13">
        <v>15</v>
      </c>
      <c r="F34" s="14">
        <v>1</v>
      </c>
      <c r="G34" s="13">
        <v>25</v>
      </c>
      <c r="H34" s="14">
        <v>1</v>
      </c>
      <c r="I34" s="13">
        <v>40</v>
      </c>
      <c r="J34" s="14">
        <v>1</v>
      </c>
      <c r="K34" s="13">
        <v>65</v>
      </c>
      <c r="L34" s="14">
        <v>1</v>
      </c>
      <c r="M34" s="13">
        <v>350</v>
      </c>
      <c r="N34" s="14">
        <v>1</v>
      </c>
      <c r="O34" s="13">
        <v>1120</v>
      </c>
      <c r="P34" s="14">
        <v>1</v>
      </c>
      <c r="Q34" s="13">
        <v>1170</v>
      </c>
      <c r="R34" s="14">
        <v>1</v>
      </c>
    </row>
    <row r="35" spans="1:18" x14ac:dyDescent="0.35">
      <c r="A35" s="7" t="s">
        <v>97</v>
      </c>
      <c r="B35" s="7" t="s">
        <v>83</v>
      </c>
      <c r="C35" s="8">
        <v>45</v>
      </c>
      <c r="D35" s="10">
        <v>0.02</v>
      </c>
      <c r="E35" s="8">
        <v>10</v>
      </c>
      <c r="F35" s="10">
        <v>0.73</v>
      </c>
      <c r="G35" s="8">
        <v>5</v>
      </c>
      <c r="H35" s="10">
        <v>0.24</v>
      </c>
      <c r="I35" s="8">
        <v>10</v>
      </c>
      <c r="J35" s="10">
        <v>0.27</v>
      </c>
      <c r="K35" s="8">
        <v>5</v>
      </c>
      <c r="L35" s="10">
        <v>0.09</v>
      </c>
      <c r="M35" s="8" t="s">
        <v>100</v>
      </c>
      <c r="N35" s="10" t="s">
        <v>100</v>
      </c>
      <c r="O35" s="8" t="s">
        <v>100</v>
      </c>
      <c r="P35" s="10" t="s">
        <v>100</v>
      </c>
      <c r="Q35" s="8">
        <v>10</v>
      </c>
      <c r="R35" s="10">
        <v>0.01</v>
      </c>
    </row>
    <row r="36" spans="1:18" x14ac:dyDescent="0.35">
      <c r="A36" s="7" t="s">
        <v>97</v>
      </c>
      <c r="B36" s="7" t="s">
        <v>84</v>
      </c>
      <c r="C36" s="8">
        <v>110</v>
      </c>
      <c r="D36" s="10">
        <v>0.04</v>
      </c>
      <c r="E36" s="8">
        <v>5</v>
      </c>
      <c r="F36" s="10">
        <v>0.27</v>
      </c>
      <c r="G36" s="8">
        <v>15</v>
      </c>
      <c r="H36" s="10">
        <v>0.64</v>
      </c>
      <c r="I36" s="8">
        <v>30</v>
      </c>
      <c r="J36" s="10">
        <v>0.68</v>
      </c>
      <c r="K36" s="8">
        <v>20</v>
      </c>
      <c r="L36" s="10">
        <v>0.27</v>
      </c>
      <c r="M36" s="8">
        <v>25</v>
      </c>
      <c r="N36" s="10">
        <v>7.0000000000000007E-2</v>
      </c>
      <c r="O36" s="8">
        <v>15</v>
      </c>
      <c r="P36" s="10">
        <v>0.01</v>
      </c>
      <c r="Q36" s="8">
        <v>5</v>
      </c>
      <c r="R36" s="10">
        <v>0.01</v>
      </c>
    </row>
    <row r="37" spans="1:18" x14ac:dyDescent="0.35">
      <c r="A37" s="7" t="s">
        <v>97</v>
      </c>
      <c r="B37" s="7" t="s">
        <v>85</v>
      </c>
      <c r="C37" s="8">
        <v>25</v>
      </c>
      <c r="D37" s="10">
        <v>0.01</v>
      </c>
      <c r="E37" s="8" t="s">
        <v>99</v>
      </c>
      <c r="F37" s="10" t="s">
        <v>99</v>
      </c>
      <c r="G37" s="8" t="s">
        <v>100</v>
      </c>
      <c r="H37" s="10" t="s">
        <v>100</v>
      </c>
      <c r="I37" s="8" t="s">
        <v>100</v>
      </c>
      <c r="J37" s="10" t="s">
        <v>100</v>
      </c>
      <c r="K37" s="8">
        <v>5</v>
      </c>
      <c r="L37" s="10">
        <v>0.06</v>
      </c>
      <c r="M37" s="8">
        <v>5</v>
      </c>
      <c r="N37" s="10">
        <v>0.01</v>
      </c>
      <c r="O37" s="8">
        <v>5</v>
      </c>
      <c r="P37" s="10">
        <v>0.01</v>
      </c>
      <c r="Q37" s="8">
        <v>5</v>
      </c>
      <c r="R37" s="10">
        <v>0.01</v>
      </c>
    </row>
    <row r="38" spans="1:18" x14ac:dyDescent="0.35">
      <c r="A38" s="7" t="s">
        <v>97</v>
      </c>
      <c r="B38" s="7" t="s">
        <v>86</v>
      </c>
      <c r="C38" s="8">
        <v>5</v>
      </c>
      <c r="D38" s="10">
        <v>0</v>
      </c>
      <c r="E38" s="8" t="s">
        <v>99</v>
      </c>
      <c r="F38" s="10" t="s">
        <v>99</v>
      </c>
      <c r="G38" s="8" t="s">
        <v>100</v>
      </c>
      <c r="H38" s="10" t="s">
        <v>100</v>
      </c>
      <c r="I38" s="8">
        <v>0</v>
      </c>
      <c r="J38" s="10">
        <v>0</v>
      </c>
      <c r="K38" s="8">
        <v>0</v>
      </c>
      <c r="L38" s="10">
        <v>0</v>
      </c>
      <c r="M38" s="8">
        <v>0</v>
      </c>
      <c r="N38" s="10">
        <v>0</v>
      </c>
      <c r="O38" s="8">
        <v>5</v>
      </c>
      <c r="P38" s="10">
        <v>0</v>
      </c>
      <c r="Q38" s="8">
        <v>5</v>
      </c>
      <c r="R38" s="10">
        <v>0</v>
      </c>
    </row>
    <row r="39" spans="1:18" x14ac:dyDescent="0.35">
      <c r="A39" s="7" t="s">
        <v>97</v>
      </c>
      <c r="B39" s="7" t="s">
        <v>87</v>
      </c>
      <c r="C39" s="8" t="s">
        <v>100</v>
      </c>
      <c r="D39" s="10" t="s">
        <v>100</v>
      </c>
      <c r="E39" s="8" t="s">
        <v>99</v>
      </c>
      <c r="F39" s="10" t="s">
        <v>99</v>
      </c>
      <c r="G39" s="8" t="s">
        <v>99</v>
      </c>
      <c r="H39" s="10" t="s">
        <v>99</v>
      </c>
      <c r="I39" s="8">
        <v>0</v>
      </c>
      <c r="J39" s="10">
        <v>0</v>
      </c>
      <c r="K39" s="8" t="s">
        <v>100</v>
      </c>
      <c r="L39" s="10" t="s">
        <v>100</v>
      </c>
      <c r="M39" s="8">
        <v>0</v>
      </c>
      <c r="N39" s="10">
        <v>0</v>
      </c>
      <c r="O39" s="8">
        <v>0</v>
      </c>
      <c r="P39" s="10">
        <v>0</v>
      </c>
      <c r="Q39" s="8">
        <v>0</v>
      </c>
      <c r="R39" s="10">
        <v>0</v>
      </c>
    </row>
    <row r="40" spans="1:18" x14ac:dyDescent="0.35">
      <c r="A40" s="7" t="s">
        <v>97</v>
      </c>
      <c r="B40" s="7" t="s">
        <v>88</v>
      </c>
      <c r="C40" s="8">
        <v>5</v>
      </c>
      <c r="D40" s="10">
        <v>0</v>
      </c>
      <c r="E40" s="8" t="s">
        <v>99</v>
      </c>
      <c r="F40" s="10" t="s">
        <v>99</v>
      </c>
      <c r="G40" s="8" t="s">
        <v>99</v>
      </c>
      <c r="H40" s="10" t="s">
        <v>99</v>
      </c>
      <c r="I40" s="8">
        <v>0</v>
      </c>
      <c r="J40" s="10">
        <v>0</v>
      </c>
      <c r="K40" s="8" t="s">
        <v>100</v>
      </c>
      <c r="L40" s="10" t="s">
        <v>100</v>
      </c>
      <c r="M40" s="8">
        <v>0</v>
      </c>
      <c r="N40" s="10">
        <v>0</v>
      </c>
      <c r="O40" s="8">
        <v>5</v>
      </c>
      <c r="P40" s="10">
        <v>0</v>
      </c>
      <c r="Q40" s="8" t="s">
        <v>100</v>
      </c>
      <c r="R40" s="10" t="s">
        <v>100</v>
      </c>
    </row>
    <row r="41" spans="1:18" x14ac:dyDescent="0.35">
      <c r="A41" s="7" t="s">
        <v>97</v>
      </c>
      <c r="B41" s="7" t="s">
        <v>89</v>
      </c>
      <c r="C41" s="8">
        <v>130</v>
      </c>
      <c r="D41" s="10">
        <v>0.05</v>
      </c>
      <c r="E41" s="8" t="s">
        <v>99</v>
      </c>
      <c r="F41" s="10" t="s">
        <v>99</v>
      </c>
      <c r="G41" s="8" t="s">
        <v>99</v>
      </c>
      <c r="H41" s="10" t="s">
        <v>99</v>
      </c>
      <c r="I41" s="8" t="s">
        <v>100</v>
      </c>
      <c r="J41" s="10" t="s">
        <v>100</v>
      </c>
      <c r="K41" s="8">
        <v>15</v>
      </c>
      <c r="L41" s="10">
        <v>0.2</v>
      </c>
      <c r="M41" s="8">
        <v>35</v>
      </c>
      <c r="N41" s="10">
        <v>0.1</v>
      </c>
      <c r="O41" s="8">
        <v>45</v>
      </c>
      <c r="P41" s="10">
        <v>0.04</v>
      </c>
      <c r="Q41" s="8">
        <v>40</v>
      </c>
      <c r="R41" s="10">
        <v>0.03</v>
      </c>
    </row>
    <row r="42" spans="1:18" x14ac:dyDescent="0.35">
      <c r="A42" s="7" t="s">
        <v>97</v>
      </c>
      <c r="B42" s="7" t="s">
        <v>90</v>
      </c>
      <c r="C42" s="8">
        <v>920</v>
      </c>
      <c r="D42" s="10">
        <v>0.33</v>
      </c>
      <c r="E42" s="8" t="s">
        <v>99</v>
      </c>
      <c r="F42" s="10" t="s">
        <v>99</v>
      </c>
      <c r="G42" s="8" t="s">
        <v>99</v>
      </c>
      <c r="H42" s="10" t="s">
        <v>99</v>
      </c>
      <c r="I42" s="8" t="s">
        <v>99</v>
      </c>
      <c r="J42" s="10" t="s">
        <v>99</v>
      </c>
      <c r="K42" s="8">
        <v>20</v>
      </c>
      <c r="L42" s="10">
        <v>0.33</v>
      </c>
      <c r="M42" s="8">
        <v>175</v>
      </c>
      <c r="N42" s="10">
        <v>0.5</v>
      </c>
      <c r="O42" s="8">
        <v>360</v>
      </c>
      <c r="P42" s="10">
        <v>0.32</v>
      </c>
      <c r="Q42" s="8">
        <v>365</v>
      </c>
      <c r="R42" s="10">
        <v>0.31</v>
      </c>
    </row>
    <row r="43" spans="1:18" x14ac:dyDescent="0.35">
      <c r="A43" s="7" t="s">
        <v>97</v>
      </c>
      <c r="B43" s="7" t="s">
        <v>91</v>
      </c>
      <c r="C43" s="8">
        <v>1450</v>
      </c>
      <c r="D43" s="10">
        <v>0.52</v>
      </c>
      <c r="E43" s="8" t="s">
        <v>99</v>
      </c>
      <c r="F43" s="10" t="s">
        <v>99</v>
      </c>
      <c r="G43" s="8" t="s">
        <v>99</v>
      </c>
      <c r="H43" s="10" t="s">
        <v>99</v>
      </c>
      <c r="I43" s="8" t="s">
        <v>99</v>
      </c>
      <c r="J43" s="10" t="s">
        <v>99</v>
      </c>
      <c r="K43" s="8" t="s">
        <v>99</v>
      </c>
      <c r="L43" s="10" t="s">
        <v>99</v>
      </c>
      <c r="M43" s="8">
        <v>105</v>
      </c>
      <c r="N43" s="10">
        <v>0.3</v>
      </c>
      <c r="O43" s="8">
        <v>660</v>
      </c>
      <c r="P43" s="10">
        <v>0.59</v>
      </c>
      <c r="Q43" s="8">
        <v>685</v>
      </c>
      <c r="R43" s="10">
        <v>0.59</v>
      </c>
    </row>
    <row r="44" spans="1:18" x14ac:dyDescent="0.35">
      <c r="A44" s="7" t="s">
        <v>97</v>
      </c>
      <c r="B44" s="7" t="s">
        <v>92</v>
      </c>
      <c r="C44" s="8">
        <v>35</v>
      </c>
      <c r="D44" s="10">
        <v>0.01</v>
      </c>
      <c r="E44" s="8" t="s">
        <v>99</v>
      </c>
      <c r="F44" s="10" t="s">
        <v>99</v>
      </c>
      <c r="G44" s="8" t="s">
        <v>99</v>
      </c>
      <c r="H44" s="10" t="s">
        <v>99</v>
      </c>
      <c r="I44" s="8" t="s">
        <v>99</v>
      </c>
      <c r="J44" s="10" t="s">
        <v>99</v>
      </c>
      <c r="K44" s="8" t="s">
        <v>99</v>
      </c>
      <c r="L44" s="10" t="s">
        <v>99</v>
      </c>
      <c r="M44" s="8" t="s">
        <v>100</v>
      </c>
      <c r="N44" s="10" t="s">
        <v>100</v>
      </c>
      <c r="O44" s="8">
        <v>25</v>
      </c>
      <c r="P44" s="10">
        <v>0.02</v>
      </c>
      <c r="Q44" s="8">
        <v>10</v>
      </c>
      <c r="R44" s="10">
        <v>0.01</v>
      </c>
    </row>
    <row r="45" spans="1:18" x14ac:dyDescent="0.35">
      <c r="A45" s="7" t="s">
        <v>97</v>
      </c>
      <c r="B45" s="7" t="s">
        <v>93</v>
      </c>
      <c r="C45" s="8">
        <v>35</v>
      </c>
      <c r="D45" s="10">
        <v>0.01</v>
      </c>
      <c r="E45" s="8" t="s">
        <v>99</v>
      </c>
      <c r="F45" s="10" t="s">
        <v>99</v>
      </c>
      <c r="G45" s="8" t="s">
        <v>99</v>
      </c>
      <c r="H45" s="10" t="s">
        <v>99</v>
      </c>
      <c r="I45" s="8" t="s">
        <v>99</v>
      </c>
      <c r="J45" s="10" t="s">
        <v>99</v>
      </c>
      <c r="K45" s="8" t="s">
        <v>99</v>
      </c>
      <c r="L45" s="10" t="s">
        <v>99</v>
      </c>
      <c r="M45" s="8">
        <v>0</v>
      </c>
      <c r="N45" s="10">
        <v>0</v>
      </c>
      <c r="O45" s="8">
        <v>0</v>
      </c>
      <c r="P45" s="10">
        <v>0</v>
      </c>
      <c r="Q45" s="8">
        <v>35</v>
      </c>
      <c r="R45" s="10">
        <v>0.03</v>
      </c>
    </row>
    <row r="46" spans="1:18" x14ac:dyDescent="0.35">
      <c r="A46" s="7" t="s">
        <v>97</v>
      </c>
      <c r="B46" s="7" t="s">
        <v>94</v>
      </c>
      <c r="C46" s="8" t="s">
        <v>100</v>
      </c>
      <c r="D46" s="10" t="s">
        <v>100</v>
      </c>
      <c r="E46" s="8" t="s">
        <v>99</v>
      </c>
      <c r="F46" s="10" t="s">
        <v>99</v>
      </c>
      <c r="G46" s="8" t="s">
        <v>99</v>
      </c>
      <c r="H46" s="10" t="s">
        <v>99</v>
      </c>
      <c r="I46" s="8" t="s">
        <v>99</v>
      </c>
      <c r="J46" s="10" t="s">
        <v>99</v>
      </c>
      <c r="K46" s="8" t="s">
        <v>99</v>
      </c>
      <c r="L46" s="10" t="s">
        <v>99</v>
      </c>
      <c r="M46" s="8" t="s">
        <v>99</v>
      </c>
      <c r="N46" s="10" t="s">
        <v>99</v>
      </c>
      <c r="O46" s="8" t="s">
        <v>99</v>
      </c>
      <c r="P46" s="10" t="s">
        <v>99</v>
      </c>
      <c r="Q46" s="8" t="s">
        <v>100</v>
      </c>
      <c r="R46" s="10" t="s">
        <v>100</v>
      </c>
    </row>
    <row r="47" spans="1:18" x14ac:dyDescent="0.35">
      <c r="A47" s="7" t="s">
        <v>97</v>
      </c>
      <c r="B47" s="7" t="s">
        <v>95</v>
      </c>
      <c r="C47" s="8">
        <v>15</v>
      </c>
      <c r="D47" s="10">
        <v>0.01</v>
      </c>
      <c r="E47" s="8">
        <v>0</v>
      </c>
      <c r="F47" s="10">
        <v>0</v>
      </c>
      <c r="G47" s="8">
        <v>0</v>
      </c>
      <c r="H47" s="10">
        <v>0</v>
      </c>
      <c r="I47" s="8">
        <v>0</v>
      </c>
      <c r="J47" s="10">
        <v>0</v>
      </c>
      <c r="K47" s="8">
        <v>0</v>
      </c>
      <c r="L47" s="10">
        <v>0</v>
      </c>
      <c r="M47" s="8">
        <v>5</v>
      </c>
      <c r="N47" s="10">
        <v>0.02</v>
      </c>
      <c r="O47" s="8">
        <v>5</v>
      </c>
      <c r="P47" s="10">
        <v>0</v>
      </c>
      <c r="Q47" s="8">
        <v>5</v>
      </c>
      <c r="R47" s="10">
        <v>0</v>
      </c>
    </row>
    <row r="48" spans="1:18" x14ac:dyDescent="0.35">
      <c r="A48" s="12" t="s">
        <v>98</v>
      </c>
      <c r="B48" s="12" t="s">
        <v>66</v>
      </c>
      <c r="C48" s="14" t="s">
        <v>99</v>
      </c>
      <c r="D48" s="14">
        <v>0.31</v>
      </c>
      <c r="E48" s="14" t="s">
        <v>99</v>
      </c>
      <c r="F48" s="14">
        <v>0.2</v>
      </c>
      <c r="G48" s="14" t="s">
        <v>99</v>
      </c>
      <c r="H48" s="14">
        <v>0.13</v>
      </c>
      <c r="I48" s="14" t="s">
        <v>99</v>
      </c>
      <c r="J48" s="14">
        <v>0.18</v>
      </c>
      <c r="K48" s="14" t="s">
        <v>99</v>
      </c>
      <c r="L48" s="14">
        <v>0.16</v>
      </c>
      <c r="M48" s="14" t="s">
        <v>99</v>
      </c>
      <c r="N48" s="14">
        <v>0.2</v>
      </c>
      <c r="O48" s="14" t="s">
        <v>99</v>
      </c>
      <c r="P48" s="14">
        <v>0.33</v>
      </c>
      <c r="Q48" s="14" t="s">
        <v>99</v>
      </c>
      <c r="R48" s="14">
        <v>0.41</v>
      </c>
    </row>
    <row r="49" spans="1:18" x14ac:dyDescent="0.35">
      <c r="A49" s="7" t="s">
        <v>98</v>
      </c>
      <c r="B49" s="7" t="s">
        <v>83</v>
      </c>
      <c r="C49" s="10" t="s">
        <v>99</v>
      </c>
      <c r="D49" s="10">
        <v>0.25</v>
      </c>
      <c r="E49" s="10" t="s">
        <v>99</v>
      </c>
      <c r="F49" s="10">
        <v>0.24</v>
      </c>
      <c r="G49" s="10" t="s">
        <v>99</v>
      </c>
      <c r="H49" s="10">
        <v>0.22</v>
      </c>
      <c r="I49" s="10" t="s">
        <v>99</v>
      </c>
      <c r="J49" s="10">
        <v>0.41</v>
      </c>
      <c r="K49" s="10" t="s">
        <v>99</v>
      </c>
      <c r="L49" s="10">
        <v>0.26</v>
      </c>
      <c r="M49" s="10" t="s">
        <v>99</v>
      </c>
      <c r="N49" s="10" t="s">
        <v>100</v>
      </c>
      <c r="O49" s="10" t="s">
        <v>99</v>
      </c>
      <c r="P49" s="10" t="s">
        <v>100</v>
      </c>
      <c r="Q49" s="10" t="s">
        <v>99</v>
      </c>
      <c r="R49" s="10">
        <v>0.38</v>
      </c>
    </row>
    <row r="50" spans="1:18" x14ac:dyDescent="0.35">
      <c r="A50" s="7" t="s">
        <v>98</v>
      </c>
      <c r="B50" s="7" t="s">
        <v>84</v>
      </c>
      <c r="C50" s="10" t="s">
        <v>99</v>
      </c>
      <c r="D50" s="10">
        <v>0.12</v>
      </c>
      <c r="E50" s="10" t="s">
        <v>99</v>
      </c>
      <c r="F50" s="10">
        <v>0.13</v>
      </c>
      <c r="G50" s="10" t="s">
        <v>99</v>
      </c>
      <c r="H50" s="10">
        <v>0.11</v>
      </c>
      <c r="I50" s="10" t="s">
        <v>99</v>
      </c>
      <c r="J50" s="10">
        <v>0.16</v>
      </c>
      <c r="K50" s="10" t="s">
        <v>99</v>
      </c>
      <c r="L50" s="10">
        <v>0.12</v>
      </c>
      <c r="M50" s="10" t="s">
        <v>99</v>
      </c>
      <c r="N50" s="10">
        <v>0.1</v>
      </c>
      <c r="O50" s="10" t="s">
        <v>99</v>
      </c>
      <c r="P50" s="10">
        <v>0.16</v>
      </c>
      <c r="Q50" s="10" t="s">
        <v>99</v>
      </c>
      <c r="R50" s="10">
        <v>0.12</v>
      </c>
    </row>
    <row r="51" spans="1:18" x14ac:dyDescent="0.35">
      <c r="A51" s="7" t="s">
        <v>98</v>
      </c>
      <c r="B51" s="7" t="s">
        <v>85</v>
      </c>
      <c r="C51" s="10" t="s">
        <v>99</v>
      </c>
      <c r="D51" s="10">
        <v>0.22</v>
      </c>
      <c r="E51" s="10" t="s">
        <v>99</v>
      </c>
      <c r="F51" s="10" t="s">
        <v>99</v>
      </c>
      <c r="G51" s="10" t="s">
        <v>99</v>
      </c>
      <c r="H51" s="10" t="s">
        <v>100</v>
      </c>
      <c r="I51" s="10" t="s">
        <v>99</v>
      </c>
      <c r="J51" s="10" t="s">
        <v>100</v>
      </c>
      <c r="K51" s="10" t="s">
        <v>99</v>
      </c>
      <c r="L51" s="10">
        <v>0.2</v>
      </c>
      <c r="M51" s="10" t="s">
        <v>99</v>
      </c>
      <c r="N51" s="10">
        <v>0.2</v>
      </c>
      <c r="O51" s="10" t="s">
        <v>99</v>
      </c>
      <c r="P51" s="10">
        <v>0.21</v>
      </c>
      <c r="Q51" s="10" t="s">
        <v>99</v>
      </c>
      <c r="R51" s="10">
        <v>0.37</v>
      </c>
    </row>
    <row r="52" spans="1:18" x14ac:dyDescent="0.35">
      <c r="A52" s="7" t="s">
        <v>98</v>
      </c>
      <c r="B52" s="7" t="s">
        <v>86</v>
      </c>
      <c r="C52" s="10" t="s">
        <v>99</v>
      </c>
      <c r="D52" s="10">
        <v>0.3</v>
      </c>
      <c r="E52" s="10" t="s">
        <v>99</v>
      </c>
      <c r="F52" s="10" t="s">
        <v>99</v>
      </c>
      <c r="G52" s="10" t="s">
        <v>99</v>
      </c>
      <c r="H52" s="10" t="s">
        <v>100</v>
      </c>
      <c r="I52" s="10" t="s">
        <v>99</v>
      </c>
      <c r="J52" s="10" t="s">
        <v>99</v>
      </c>
      <c r="K52" s="10" t="s">
        <v>99</v>
      </c>
      <c r="L52" s="10">
        <v>0</v>
      </c>
      <c r="M52" s="10" t="s">
        <v>99</v>
      </c>
      <c r="N52" s="10">
        <v>0</v>
      </c>
      <c r="O52" s="10" t="s">
        <v>99</v>
      </c>
      <c r="P52" s="10">
        <v>0.38</v>
      </c>
      <c r="Q52" s="10" t="s">
        <v>99</v>
      </c>
      <c r="R52" s="10">
        <v>0.3</v>
      </c>
    </row>
    <row r="53" spans="1:18" x14ac:dyDescent="0.35">
      <c r="A53" s="7" t="s">
        <v>98</v>
      </c>
      <c r="B53" s="7" t="s">
        <v>87</v>
      </c>
      <c r="C53" s="10" t="s">
        <v>99</v>
      </c>
      <c r="D53" s="10" t="s">
        <v>100</v>
      </c>
      <c r="E53" s="10" t="s">
        <v>99</v>
      </c>
      <c r="F53" s="10" t="s">
        <v>99</v>
      </c>
      <c r="G53" s="10" t="s">
        <v>99</v>
      </c>
      <c r="H53" s="10" t="s">
        <v>99</v>
      </c>
      <c r="I53" s="10" t="s">
        <v>99</v>
      </c>
      <c r="J53" s="10">
        <v>0</v>
      </c>
      <c r="K53" s="10" t="s">
        <v>99</v>
      </c>
      <c r="L53" s="10" t="s">
        <v>100</v>
      </c>
      <c r="M53" s="10" t="s">
        <v>99</v>
      </c>
      <c r="N53" s="10">
        <v>0</v>
      </c>
      <c r="O53" s="10" t="s">
        <v>99</v>
      </c>
      <c r="P53" s="10">
        <v>0</v>
      </c>
      <c r="Q53" s="10" t="s">
        <v>99</v>
      </c>
      <c r="R53" s="10">
        <v>0</v>
      </c>
    </row>
    <row r="54" spans="1:18" x14ac:dyDescent="0.35">
      <c r="A54" s="7" t="s">
        <v>98</v>
      </c>
      <c r="B54" s="7" t="s">
        <v>88</v>
      </c>
      <c r="C54" s="10" t="s">
        <v>99</v>
      </c>
      <c r="D54" s="10">
        <v>0.2</v>
      </c>
      <c r="E54" s="10" t="s">
        <v>99</v>
      </c>
      <c r="F54" s="10" t="s">
        <v>99</v>
      </c>
      <c r="G54" s="10" t="s">
        <v>99</v>
      </c>
      <c r="H54" s="10" t="s">
        <v>99</v>
      </c>
      <c r="I54" s="10" t="s">
        <v>99</v>
      </c>
      <c r="J54" s="10">
        <v>0</v>
      </c>
      <c r="K54" s="10" t="s">
        <v>99</v>
      </c>
      <c r="L54" s="10" t="s">
        <v>100</v>
      </c>
      <c r="M54" s="10" t="s">
        <v>99</v>
      </c>
      <c r="N54" s="10">
        <v>0</v>
      </c>
      <c r="O54" s="10" t="s">
        <v>99</v>
      </c>
      <c r="P54" s="10">
        <v>0.27</v>
      </c>
      <c r="Q54" s="10" t="s">
        <v>99</v>
      </c>
      <c r="R54" s="10" t="s">
        <v>100</v>
      </c>
    </row>
    <row r="55" spans="1:18" x14ac:dyDescent="0.35">
      <c r="A55" s="7" t="s">
        <v>98</v>
      </c>
      <c r="B55" s="7" t="s">
        <v>89</v>
      </c>
      <c r="C55" s="10" t="s">
        <v>99</v>
      </c>
      <c r="D55" s="10">
        <v>0.16</v>
      </c>
      <c r="E55" s="10" t="s">
        <v>99</v>
      </c>
      <c r="F55" s="10" t="s">
        <v>99</v>
      </c>
      <c r="G55" s="10" t="s">
        <v>99</v>
      </c>
      <c r="H55" s="10" t="s">
        <v>99</v>
      </c>
      <c r="I55" s="10" t="s">
        <v>99</v>
      </c>
      <c r="J55" s="10" t="s">
        <v>100</v>
      </c>
      <c r="K55" s="10" t="s">
        <v>99</v>
      </c>
      <c r="L55" s="10">
        <v>0.14000000000000001</v>
      </c>
      <c r="M55" s="10" t="s">
        <v>99</v>
      </c>
      <c r="N55" s="10">
        <v>0.09</v>
      </c>
      <c r="O55" s="10" t="s">
        <v>99</v>
      </c>
      <c r="P55" s="10">
        <v>0.22</v>
      </c>
      <c r="Q55" s="10" t="s">
        <v>99</v>
      </c>
      <c r="R55" s="10">
        <v>0.25</v>
      </c>
    </row>
    <row r="56" spans="1:18" x14ac:dyDescent="0.35">
      <c r="A56" s="7" t="s">
        <v>98</v>
      </c>
      <c r="B56" s="7" t="s">
        <v>90</v>
      </c>
      <c r="C56" s="10" t="s">
        <v>99</v>
      </c>
      <c r="D56" s="10">
        <v>0.4</v>
      </c>
      <c r="E56" s="10" t="s">
        <v>99</v>
      </c>
      <c r="F56" s="10" t="s">
        <v>99</v>
      </c>
      <c r="G56" s="10" t="s">
        <v>99</v>
      </c>
      <c r="H56" s="10" t="s">
        <v>99</v>
      </c>
      <c r="I56" s="10" t="s">
        <v>99</v>
      </c>
      <c r="J56" s="10" t="s">
        <v>99</v>
      </c>
      <c r="K56" s="10" t="s">
        <v>99</v>
      </c>
      <c r="L56" s="10">
        <v>0.27</v>
      </c>
      <c r="M56" s="10" t="s">
        <v>99</v>
      </c>
      <c r="N56" s="10">
        <v>0.28999999999999998</v>
      </c>
      <c r="O56" s="10" t="s">
        <v>99</v>
      </c>
      <c r="P56" s="10">
        <v>0.4</v>
      </c>
      <c r="Q56" s="10" t="s">
        <v>99</v>
      </c>
      <c r="R56" s="10">
        <v>0.49</v>
      </c>
    </row>
    <row r="57" spans="1:18" x14ac:dyDescent="0.35">
      <c r="A57" s="7" t="s">
        <v>98</v>
      </c>
      <c r="B57" s="7" t="s">
        <v>91</v>
      </c>
      <c r="C57" s="10" t="s">
        <v>99</v>
      </c>
      <c r="D57" s="10">
        <v>0.37</v>
      </c>
      <c r="E57" s="10" t="s">
        <v>99</v>
      </c>
      <c r="F57" s="10" t="s">
        <v>99</v>
      </c>
      <c r="G57" s="10" t="s">
        <v>99</v>
      </c>
      <c r="H57" s="10" t="s">
        <v>99</v>
      </c>
      <c r="I57" s="10" t="s">
        <v>99</v>
      </c>
      <c r="J57" s="10" t="s">
        <v>99</v>
      </c>
      <c r="K57" s="10" t="s">
        <v>99</v>
      </c>
      <c r="L57" s="10" t="s">
        <v>99</v>
      </c>
      <c r="M57" s="10" t="s">
        <v>99</v>
      </c>
      <c r="N57" s="10">
        <v>0.24</v>
      </c>
      <c r="O57" s="10" t="s">
        <v>99</v>
      </c>
      <c r="P57" s="10">
        <v>0.34</v>
      </c>
      <c r="Q57" s="10" t="s">
        <v>99</v>
      </c>
      <c r="R57" s="10">
        <v>0.44</v>
      </c>
    </row>
    <row r="58" spans="1:18" x14ac:dyDescent="0.35">
      <c r="A58" s="7" t="s">
        <v>98</v>
      </c>
      <c r="B58" s="7" t="s">
        <v>92</v>
      </c>
      <c r="C58" s="10" t="s">
        <v>99</v>
      </c>
      <c r="D58" s="10">
        <v>0.23</v>
      </c>
      <c r="E58" s="10" t="s">
        <v>99</v>
      </c>
      <c r="F58" s="10" t="s">
        <v>99</v>
      </c>
      <c r="G58" s="10" t="s">
        <v>99</v>
      </c>
      <c r="H58" s="10" t="s">
        <v>99</v>
      </c>
      <c r="I58" s="10" t="s">
        <v>99</v>
      </c>
      <c r="J58" s="10" t="s">
        <v>99</v>
      </c>
      <c r="K58" s="10" t="s">
        <v>99</v>
      </c>
      <c r="L58" s="10" t="s">
        <v>99</v>
      </c>
      <c r="M58" s="10" t="s">
        <v>99</v>
      </c>
      <c r="N58" s="10" t="s">
        <v>100</v>
      </c>
      <c r="O58" s="10" t="s">
        <v>99</v>
      </c>
      <c r="P58" s="10">
        <v>0.21</v>
      </c>
      <c r="Q58" s="10" t="s">
        <v>99</v>
      </c>
      <c r="R58" s="10">
        <v>0.37</v>
      </c>
    </row>
    <row r="59" spans="1:18" x14ac:dyDescent="0.35">
      <c r="A59" s="7" t="s">
        <v>98</v>
      </c>
      <c r="B59" s="7" t="s">
        <v>93</v>
      </c>
      <c r="C59" s="10" t="s">
        <v>99</v>
      </c>
      <c r="D59" s="10">
        <v>0.23</v>
      </c>
      <c r="E59" s="10" t="s">
        <v>99</v>
      </c>
      <c r="F59" s="10" t="s">
        <v>99</v>
      </c>
      <c r="G59" s="10" t="s">
        <v>99</v>
      </c>
      <c r="H59" s="10" t="s">
        <v>99</v>
      </c>
      <c r="I59" s="10" t="s">
        <v>99</v>
      </c>
      <c r="J59" s="10" t="s">
        <v>99</v>
      </c>
      <c r="K59" s="10" t="s">
        <v>99</v>
      </c>
      <c r="L59" s="10" t="s">
        <v>99</v>
      </c>
      <c r="M59" s="10" t="s">
        <v>99</v>
      </c>
      <c r="N59" s="10" t="s">
        <v>99</v>
      </c>
      <c r="O59" s="10" t="s">
        <v>99</v>
      </c>
      <c r="P59" s="10">
        <v>0</v>
      </c>
      <c r="Q59" s="10" t="s">
        <v>99</v>
      </c>
      <c r="R59" s="10">
        <v>0.23</v>
      </c>
    </row>
    <row r="60" spans="1:18" x14ac:dyDescent="0.35">
      <c r="A60" s="7" t="s">
        <v>98</v>
      </c>
      <c r="B60" s="7" t="s">
        <v>94</v>
      </c>
      <c r="C60" s="10" t="s">
        <v>99</v>
      </c>
      <c r="D60" s="10" t="s">
        <v>100</v>
      </c>
      <c r="E60" s="10" t="s">
        <v>99</v>
      </c>
      <c r="F60" s="10" t="s">
        <v>99</v>
      </c>
      <c r="G60" s="10" t="s">
        <v>99</v>
      </c>
      <c r="H60" s="10" t="s">
        <v>99</v>
      </c>
      <c r="I60" s="10" t="s">
        <v>99</v>
      </c>
      <c r="J60" s="10" t="s">
        <v>99</v>
      </c>
      <c r="K60" s="10" t="s">
        <v>99</v>
      </c>
      <c r="L60" s="10" t="s">
        <v>99</v>
      </c>
      <c r="M60" s="10" t="s">
        <v>99</v>
      </c>
      <c r="N60" s="10" t="s">
        <v>99</v>
      </c>
      <c r="O60" s="10" t="s">
        <v>99</v>
      </c>
      <c r="P60" s="10" t="s">
        <v>99</v>
      </c>
      <c r="Q60" s="10" t="s">
        <v>99</v>
      </c>
      <c r="R60" s="10" t="s">
        <v>100</v>
      </c>
    </row>
    <row r="61" spans="1:18" x14ac:dyDescent="0.35">
      <c r="A61" s="7" t="s">
        <v>98</v>
      </c>
      <c r="B61" s="7" t="s">
        <v>95</v>
      </c>
      <c r="C61" s="10" t="s">
        <v>99</v>
      </c>
      <c r="D61" s="10">
        <v>0.06</v>
      </c>
      <c r="E61" s="10" t="s">
        <v>99</v>
      </c>
      <c r="F61" s="10" t="s">
        <v>99</v>
      </c>
      <c r="G61" s="10" t="s">
        <v>99</v>
      </c>
      <c r="H61" s="10">
        <v>0</v>
      </c>
      <c r="I61" s="10" t="s">
        <v>99</v>
      </c>
      <c r="J61" s="10">
        <v>0</v>
      </c>
      <c r="K61" s="10" t="s">
        <v>99</v>
      </c>
      <c r="L61" s="10">
        <v>0</v>
      </c>
      <c r="M61" s="10" t="s">
        <v>99</v>
      </c>
      <c r="N61" s="10">
        <v>0.1</v>
      </c>
      <c r="O61" s="10" t="s">
        <v>99</v>
      </c>
      <c r="P61" s="10">
        <v>0.06</v>
      </c>
      <c r="Q61" s="10" t="s">
        <v>99</v>
      </c>
      <c r="R61" s="10">
        <v>0.05</v>
      </c>
    </row>
    <row r="62" spans="1:18" x14ac:dyDescent="0.35">
      <c r="A62" t="s">
        <v>15</v>
      </c>
      <c r="B62" t="s">
        <v>3</v>
      </c>
    </row>
    <row r="63" spans="1:18" x14ac:dyDescent="0.35">
      <c r="A63" t="s">
        <v>17</v>
      </c>
      <c r="B63" t="s">
        <v>18</v>
      </c>
    </row>
    <row r="64" spans="1:18" x14ac:dyDescent="0.35">
      <c r="A64" t="s">
        <v>19</v>
      </c>
      <c r="B64" t="s">
        <v>20</v>
      </c>
    </row>
    <row r="65" spans="1:2" x14ac:dyDescent="0.35">
      <c r="A65" t="s">
        <v>21</v>
      </c>
      <c r="B65" t="s">
        <v>22</v>
      </c>
    </row>
    <row r="66" spans="1:2" x14ac:dyDescent="0.35">
      <c r="A66" t="s">
        <v>23</v>
      </c>
      <c r="B66" t="s">
        <v>24</v>
      </c>
    </row>
    <row r="67" spans="1:2" x14ac:dyDescent="0.35">
      <c r="A67" t="s">
        <v>25</v>
      </c>
      <c r="B67" t="s">
        <v>26</v>
      </c>
    </row>
    <row r="68" spans="1:2" x14ac:dyDescent="0.35">
      <c r="A68" t="s">
        <v>27</v>
      </c>
      <c r="B68" t="s">
        <v>28</v>
      </c>
    </row>
    <row r="69" spans="1:2" x14ac:dyDescent="0.35">
      <c r="A69" t="s">
        <v>29</v>
      </c>
      <c r="B69" t="s">
        <v>30</v>
      </c>
    </row>
    <row r="70" spans="1:2" x14ac:dyDescent="0.35">
      <c r="A70" t="s">
        <v>31</v>
      </c>
      <c r="B70" t="s">
        <v>32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showGridLines="0" workbookViewId="0"/>
  </sheetViews>
  <sheetFormatPr defaultColWidth="11.07421875" defaultRowHeight="15.5" x14ac:dyDescent="0.35"/>
  <cols>
    <col min="1" max="2" width="20.69140625" customWidth="1"/>
  </cols>
  <sheetData>
    <row r="1" spans="1:17" ht="19.5" x14ac:dyDescent="0.45">
      <c r="A1" s="1" t="s">
        <v>101</v>
      </c>
    </row>
    <row r="2" spans="1:17" x14ac:dyDescent="0.35">
      <c r="A2" t="s">
        <v>62</v>
      </c>
    </row>
    <row r="3" spans="1:17" x14ac:dyDescent="0.35">
      <c r="A3" t="s">
        <v>102</v>
      </c>
    </row>
    <row r="4" spans="1:17" x14ac:dyDescent="0.35">
      <c r="A4" s="5" t="s">
        <v>5</v>
      </c>
    </row>
    <row r="5" spans="1:17" ht="31" x14ac:dyDescent="0.35">
      <c r="A5" s="6" t="s">
        <v>103</v>
      </c>
      <c r="B5" s="9" t="s">
        <v>66</v>
      </c>
      <c r="C5" s="11" t="s">
        <v>67</v>
      </c>
      <c r="D5" s="9" t="s">
        <v>68</v>
      </c>
      <c r="E5" s="11" t="s">
        <v>69</v>
      </c>
      <c r="F5" s="9" t="s">
        <v>70</v>
      </c>
      <c r="G5" s="11" t="s">
        <v>71</v>
      </c>
      <c r="H5" s="9" t="s">
        <v>72</v>
      </c>
      <c r="I5" s="11" t="s">
        <v>73</v>
      </c>
      <c r="J5" s="9" t="s">
        <v>74</v>
      </c>
      <c r="K5" s="11" t="s">
        <v>75</v>
      </c>
      <c r="L5" s="9" t="s">
        <v>76</v>
      </c>
      <c r="M5" s="11" t="s">
        <v>77</v>
      </c>
      <c r="N5" s="9" t="s">
        <v>78</v>
      </c>
      <c r="O5" s="11" t="s">
        <v>79</v>
      </c>
      <c r="P5" s="9" t="s">
        <v>80</v>
      </c>
      <c r="Q5" s="11" t="s">
        <v>81</v>
      </c>
    </row>
    <row r="6" spans="1:17" x14ac:dyDescent="0.35">
      <c r="A6" s="12" t="s">
        <v>66</v>
      </c>
      <c r="B6" s="13">
        <v>8875</v>
      </c>
      <c r="C6" s="14">
        <v>1</v>
      </c>
      <c r="D6" s="13">
        <v>75</v>
      </c>
      <c r="E6" s="14">
        <v>1</v>
      </c>
      <c r="F6" s="13">
        <v>185</v>
      </c>
      <c r="G6" s="14">
        <v>1</v>
      </c>
      <c r="H6" s="13">
        <v>230</v>
      </c>
      <c r="I6" s="14">
        <v>1</v>
      </c>
      <c r="J6" s="13">
        <v>400</v>
      </c>
      <c r="K6" s="14">
        <v>1</v>
      </c>
      <c r="L6" s="13">
        <v>1790</v>
      </c>
      <c r="M6" s="14">
        <v>1</v>
      </c>
      <c r="N6" s="13">
        <v>3340</v>
      </c>
      <c r="O6" s="14">
        <v>1</v>
      </c>
      <c r="P6" s="13">
        <v>2850</v>
      </c>
      <c r="Q6" s="14">
        <v>1</v>
      </c>
    </row>
    <row r="7" spans="1:17" x14ac:dyDescent="0.35">
      <c r="A7" s="7" t="s">
        <v>104</v>
      </c>
      <c r="B7" s="8">
        <v>4825</v>
      </c>
      <c r="C7" s="10">
        <v>0.54</v>
      </c>
      <c r="D7" s="8">
        <v>75</v>
      </c>
      <c r="E7" s="10">
        <v>0.96</v>
      </c>
      <c r="F7" s="8">
        <v>175</v>
      </c>
      <c r="G7" s="10">
        <v>0.95</v>
      </c>
      <c r="H7" s="8">
        <v>195</v>
      </c>
      <c r="I7" s="10">
        <v>0.85</v>
      </c>
      <c r="J7" s="8">
        <v>310</v>
      </c>
      <c r="K7" s="10">
        <v>0.77</v>
      </c>
      <c r="L7" s="8">
        <v>1060</v>
      </c>
      <c r="M7" s="10">
        <v>0.59</v>
      </c>
      <c r="N7" s="8">
        <v>1600</v>
      </c>
      <c r="O7" s="10">
        <v>0.48</v>
      </c>
      <c r="P7" s="8">
        <v>1405</v>
      </c>
      <c r="Q7" s="10">
        <v>0.49</v>
      </c>
    </row>
    <row r="8" spans="1:17" x14ac:dyDescent="0.35">
      <c r="A8" s="7" t="s">
        <v>105</v>
      </c>
      <c r="B8" s="8">
        <v>2850</v>
      </c>
      <c r="C8" s="10">
        <v>0.32</v>
      </c>
      <c r="D8" s="8">
        <v>5</v>
      </c>
      <c r="E8" s="10">
        <v>0.04</v>
      </c>
      <c r="F8" s="8">
        <v>10</v>
      </c>
      <c r="G8" s="10">
        <v>0.04</v>
      </c>
      <c r="H8" s="8">
        <v>15</v>
      </c>
      <c r="I8" s="10">
        <v>7.0000000000000007E-2</v>
      </c>
      <c r="J8" s="8">
        <v>30</v>
      </c>
      <c r="K8" s="10">
        <v>0.08</v>
      </c>
      <c r="L8" s="8">
        <v>420</v>
      </c>
      <c r="M8" s="10">
        <v>0.23</v>
      </c>
      <c r="N8" s="8">
        <v>1280</v>
      </c>
      <c r="O8" s="10">
        <v>0.38</v>
      </c>
      <c r="P8" s="8">
        <v>1095</v>
      </c>
      <c r="Q8" s="10">
        <v>0.38</v>
      </c>
    </row>
    <row r="9" spans="1:17" x14ac:dyDescent="0.35">
      <c r="A9" s="7" t="s">
        <v>106</v>
      </c>
      <c r="B9" s="8">
        <v>875</v>
      </c>
      <c r="C9" s="10">
        <v>0.1</v>
      </c>
      <c r="D9" s="8">
        <v>0</v>
      </c>
      <c r="E9" s="10">
        <v>0</v>
      </c>
      <c r="F9" s="8">
        <v>0</v>
      </c>
      <c r="G9" s="10">
        <v>0</v>
      </c>
      <c r="H9" s="8">
        <v>10</v>
      </c>
      <c r="I9" s="10">
        <v>0.04</v>
      </c>
      <c r="J9" s="8">
        <v>50</v>
      </c>
      <c r="K9" s="10">
        <v>0.13</v>
      </c>
      <c r="L9" s="8">
        <v>270</v>
      </c>
      <c r="M9" s="10">
        <v>0.15</v>
      </c>
      <c r="N9" s="8">
        <v>330</v>
      </c>
      <c r="O9" s="10">
        <v>0.1</v>
      </c>
      <c r="P9" s="8">
        <v>215</v>
      </c>
      <c r="Q9" s="10">
        <v>0.08</v>
      </c>
    </row>
    <row r="10" spans="1:17" x14ac:dyDescent="0.35">
      <c r="A10" s="7" t="s">
        <v>107</v>
      </c>
      <c r="B10" s="8">
        <v>255</v>
      </c>
      <c r="C10" s="10">
        <v>0.03</v>
      </c>
      <c r="D10" s="8">
        <v>0</v>
      </c>
      <c r="E10" s="10">
        <v>0</v>
      </c>
      <c r="F10" s="8" t="s">
        <v>100</v>
      </c>
      <c r="G10" s="10" t="s">
        <v>100</v>
      </c>
      <c r="H10" s="8">
        <v>10</v>
      </c>
      <c r="I10" s="10">
        <v>0.03</v>
      </c>
      <c r="J10" s="8">
        <v>5</v>
      </c>
      <c r="K10" s="10">
        <v>0.01</v>
      </c>
      <c r="L10" s="8">
        <v>15</v>
      </c>
      <c r="M10" s="10">
        <v>0.01</v>
      </c>
      <c r="N10" s="8">
        <v>110</v>
      </c>
      <c r="O10" s="10">
        <v>0.03</v>
      </c>
      <c r="P10" s="8">
        <v>115</v>
      </c>
      <c r="Q10" s="10">
        <v>0.04</v>
      </c>
    </row>
    <row r="11" spans="1:17" x14ac:dyDescent="0.35">
      <c r="A11" s="7" t="s">
        <v>108</v>
      </c>
      <c r="B11" s="8">
        <v>50</v>
      </c>
      <c r="C11" s="10">
        <v>0.01</v>
      </c>
      <c r="D11" s="8">
        <v>0</v>
      </c>
      <c r="E11" s="10">
        <v>0</v>
      </c>
      <c r="F11" s="8">
        <v>0</v>
      </c>
      <c r="G11" s="10">
        <v>0</v>
      </c>
      <c r="H11" s="8">
        <v>0</v>
      </c>
      <c r="I11" s="10">
        <v>0</v>
      </c>
      <c r="J11" s="8">
        <v>0</v>
      </c>
      <c r="K11" s="10">
        <v>0</v>
      </c>
      <c r="L11" s="8">
        <v>15</v>
      </c>
      <c r="M11" s="10">
        <v>0.01</v>
      </c>
      <c r="N11" s="8">
        <v>25</v>
      </c>
      <c r="O11" s="10">
        <v>0.01</v>
      </c>
      <c r="P11" s="8">
        <v>10</v>
      </c>
      <c r="Q11" s="10">
        <v>0</v>
      </c>
    </row>
    <row r="12" spans="1:17" x14ac:dyDescent="0.35">
      <c r="A12" s="7" t="s">
        <v>109</v>
      </c>
      <c r="B12" s="8">
        <v>20</v>
      </c>
      <c r="C12" s="10">
        <v>0</v>
      </c>
      <c r="D12" s="8">
        <v>0</v>
      </c>
      <c r="E12" s="10">
        <v>0</v>
      </c>
      <c r="F12" s="8">
        <v>0</v>
      </c>
      <c r="G12" s="10">
        <v>0</v>
      </c>
      <c r="H12" s="8">
        <v>0</v>
      </c>
      <c r="I12" s="10">
        <v>0</v>
      </c>
      <c r="J12" s="8">
        <v>5</v>
      </c>
      <c r="K12" s="10">
        <v>0.01</v>
      </c>
      <c r="L12" s="8">
        <v>5</v>
      </c>
      <c r="M12" s="10">
        <v>0</v>
      </c>
      <c r="N12" s="8" t="s">
        <v>100</v>
      </c>
      <c r="O12" s="10" t="s">
        <v>100</v>
      </c>
      <c r="P12" s="8">
        <v>5</v>
      </c>
      <c r="Q12" s="10">
        <v>0</v>
      </c>
    </row>
    <row r="13" spans="1:17" x14ac:dyDescent="0.35">
      <c r="A13" t="s">
        <v>15</v>
      </c>
      <c r="B13" t="s">
        <v>3</v>
      </c>
    </row>
    <row r="14" spans="1:17" x14ac:dyDescent="0.35">
      <c r="A14" t="s">
        <v>17</v>
      </c>
      <c r="B14" t="s">
        <v>18</v>
      </c>
    </row>
    <row r="15" spans="1:17" x14ac:dyDescent="0.35">
      <c r="A15" t="s">
        <v>19</v>
      </c>
      <c r="B15" t="s">
        <v>20</v>
      </c>
    </row>
    <row r="16" spans="1:17" x14ac:dyDescent="0.35">
      <c r="A16" t="s">
        <v>21</v>
      </c>
      <c r="B16" t="s">
        <v>22</v>
      </c>
    </row>
    <row r="17" spans="1:2" x14ac:dyDescent="0.35">
      <c r="A17" t="s">
        <v>23</v>
      </c>
      <c r="B17" t="s">
        <v>24</v>
      </c>
    </row>
    <row r="18" spans="1:2" x14ac:dyDescent="0.35">
      <c r="A18" t="s">
        <v>25</v>
      </c>
      <c r="B18" t="s">
        <v>26</v>
      </c>
    </row>
    <row r="19" spans="1:2" x14ac:dyDescent="0.35">
      <c r="A19" t="s">
        <v>33</v>
      </c>
      <c r="B19" t="s">
        <v>34</v>
      </c>
    </row>
    <row r="20" spans="1:2" x14ac:dyDescent="0.35">
      <c r="A20" t="s">
        <v>35</v>
      </c>
      <c r="B20" t="s">
        <v>36</v>
      </c>
    </row>
    <row r="21" spans="1:2" x14ac:dyDescent="0.35">
      <c r="A21" t="s">
        <v>37</v>
      </c>
      <c r="B21" t="s">
        <v>38</v>
      </c>
    </row>
    <row r="22" spans="1:2" x14ac:dyDescent="0.35">
      <c r="A22" t="s">
        <v>39</v>
      </c>
      <c r="B22" t="s">
        <v>40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showGridLines="0" workbookViewId="0"/>
  </sheetViews>
  <sheetFormatPr defaultColWidth="11.07421875" defaultRowHeight="15.5" x14ac:dyDescent="0.35"/>
  <cols>
    <col min="1" max="2" width="20.69140625" customWidth="1"/>
  </cols>
  <sheetData>
    <row r="1" spans="1:15" ht="19.5" x14ac:dyDescent="0.45">
      <c r="A1" s="1" t="s">
        <v>110</v>
      </c>
    </row>
    <row r="2" spans="1:15" x14ac:dyDescent="0.35">
      <c r="A2" t="s">
        <v>111</v>
      </c>
    </row>
    <row r="3" spans="1:15" x14ac:dyDescent="0.35">
      <c r="A3" t="s">
        <v>112</v>
      </c>
    </row>
    <row r="4" spans="1:15" x14ac:dyDescent="0.35">
      <c r="A4" t="s">
        <v>130</v>
      </c>
    </row>
    <row r="5" spans="1:15" x14ac:dyDescent="0.35">
      <c r="A5" s="5" t="s">
        <v>113</v>
      </c>
    </row>
    <row r="6" spans="1:15" ht="62" x14ac:dyDescent="0.35">
      <c r="A6" s="6" t="s">
        <v>114</v>
      </c>
      <c r="B6" s="9" t="s">
        <v>91</v>
      </c>
      <c r="C6" s="9" t="s">
        <v>84</v>
      </c>
      <c r="D6" s="9" t="s">
        <v>83</v>
      </c>
      <c r="E6" s="9" t="s">
        <v>93</v>
      </c>
      <c r="F6" s="9" t="s">
        <v>90</v>
      </c>
      <c r="G6" s="9" t="s">
        <v>88</v>
      </c>
      <c r="H6" s="9" t="s">
        <v>85</v>
      </c>
      <c r="I6" s="9" t="s">
        <v>87</v>
      </c>
      <c r="J6" s="9" t="s">
        <v>95</v>
      </c>
      <c r="K6" s="9" t="s">
        <v>94</v>
      </c>
      <c r="L6" s="9" t="s">
        <v>89</v>
      </c>
      <c r="M6" s="9" t="s">
        <v>92</v>
      </c>
      <c r="N6" s="9" t="s">
        <v>86</v>
      </c>
      <c r="O6" s="9" t="s">
        <v>66</v>
      </c>
    </row>
    <row r="7" spans="1:15" x14ac:dyDescent="0.35">
      <c r="A7" s="12" t="s">
        <v>66</v>
      </c>
      <c r="B7" s="13">
        <v>1565</v>
      </c>
      <c r="C7" s="13">
        <v>50</v>
      </c>
      <c r="D7" s="13">
        <v>20</v>
      </c>
      <c r="E7" s="13">
        <v>160</v>
      </c>
      <c r="F7" s="13">
        <v>740</v>
      </c>
      <c r="G7" s="13">
        <v>5</v>
      </c>
      <c r="H7" s="13">
        <v>20</v>
      </c>
      <c r="I7" s="13" t="s">
        <v>100</v>
      </c>
      <c r="J7" s="13">
        <v>95</v>
      </c>
      <c r="K7" s="13" t="s">
        <v>100</v>
      </c>
      <c r="L7" s="13">
        <v>155</v>
      </c>
      <c r="M7" s="13">
        <v>25</v>
      </c>
      <c r="N7" s="13">
        <v>10</v>
      </c>
      <c r="O7" s="13">
        <v>2850</v>
      </c>
    </row>
    <row r="8" spans="1:15" x14ac:dyDescent="0.35">
      <c r="A8" s="7" t="s">
        <v>115</v>
      </c>
      <c r="B8" s="8">
        <v>705</v>
      </c>
      <c r="C8" s="8">
        <v>20</v>
      </c>
      <c r="D8" s="8">
        <v>10</v>
      </c>
      <c r="E8" s="8">
        <v>50</v>
      </c>
      <c r="F8" s="8">
        <v>215</v>
      </c>
      <c r="G8" s="8" t="s">
        <v>100</v>
      </c>
      <c r="H8" s="8">
        <v>10</v>
      </c>
      <c r="I8" s="8" t="s">
        <v>100</v>
      </c>
      <c r="J8" s="8">
        <v>40</v>
      </c>
      <c r="K8" s="8" t="s">
        <v>100</v>
      </c>
      <c r="L8" s="8">
        <v>70</v>
      </c>
      <c r="M8" s="8">
        <v>10</v>
      </c>
      <c r="N8" s="8">
        <v>5</v>
      </c>
      <c r="O8" s="8">
        <v>1140</v>
      </c>
    </row>
    <row r="9" spans="1:15" x14ac:dyDescent="0.35">
      <c r="A9" s="7" t="s">
        <v>116</v>
      </c>
      <c r="B9" s="8">
        <v>360</v>
      </c>
      <c r="C9" s="8">
        <v>15</v>
      </c>
      <c r="D9" s="8">
        <v>5</v>
      </c>
      <c r="E9" s="8">
        <v>50</v>
      </c>
      <c r="F9" s="8">
        <v>340</v>
      </c>
      <c r="G9" s="8">
        <v>0</v>
      </c>
      <c r="H9" s="8">
        <v>5</v>
      </c>
      <c r="I9" s="8">
        <v>0</v>
      </c>
      <c r="J9" s="8">
        <v>10</v>
      </c>
      <c r="K9" s="8">
        <v>0</v>
      </c>
      <c r="L9" s="8">
        <v>25</v>
      </c>
      <c r="M9" s="8">
        <v>10</v>
      </c>
      <c r="N9" s="8" t="s">
        <v>100</v>
      </c>
      <c r="O9" s="8">
        <v>815</v>
      </c>
    </row>
    <row r="10" spans="1:15" x14ac:dyDescent="0.35">
      <c r="A10" s="7" t="s">
        <v>117</v>
      </c>
      <c r="B10" s="8">
        <v>175</v>
      </c>
      <c r="C10" s="8">
        <v>5</v>
      </c>
      <c r="D10" s="8" t="s">
        <v>100</v>
      </c>
      <c r="E10" s="8">
        <v>30</v>
      </c>
      <c r="F10" s="8">
        <v>45</v>
      </c>
      <c r="G10" s="8" t="s">
        <v>100</v>
      </c>
      <c r="H10" s="8" t="s">
        <v>100</v>
      </c>
      <c r="I10" s="8">
        <v>0</v>
      </c>
      <c r="J10" s="8">
        <v>10</v>
      </c>
      <c r="K10" s="8">
        <v>0</v>
      </c>
      <c r="L10" s="8">
        <v>20</v>
      </c>
      <c r="M10" s="8">
        <v>0</v>
      </c>
      <c r="N10" s="8" t="s">
        <v>100</v>
      </c>
      <c r="O10" s="8">
        <v>295</v>
      </c>
    </row>
    <row r="11" spans="1:15" x14ac:dyDescent="0.35">
      <c r="A11" s="7" t="s">
        <v>118</v>
      </c>
      <c r="B11" s="8">
        <v>90</v>
      </c>
      <c r="C11" s="8" t="s">
        <v>100</v>
      </c>
      <c r="D11" s="8" t="s">
        <v>100</v>
      </c>
      <c r="E11" s="8">
        <v>5</v>
      </c>
      <c r="F11" s="8">
        <v>30</v>
      </c>
      <c r="G11" s="8">
        <v>0</v>
      </c>
      <c r="H11" s="8" t="s">
        <v>100</v>
      </c>
      <c r="I11" s="8" t="s">
        <v>100</v>
      </c>
      <c r="J11" s="8" t="s">
        <v>100</v>
      </c>
      <c r="K11" s="8" t="s">
        <v>100</v>
      </c>
      <c r="L11" s="8">
        <v>20</v>
      </c>
      <c r="M11" s="8">
        <v>5</v>
      </c>
      <c r="N11" s="8" t="s">
        <v>100</v>
      </c>
      <c r="O11" s="8">
        <v>155</v>
      </c>
    </row>
    <row r="12" spans="1:15" x14ac:dyDescent="0.35">
      <c r="A12" s="7" t="s">
        <v>119</v>
      </c>
      <c r="B12" s="8">
        <v>80</v>
      </c>
      <c r="C12" s="8">
        <v>0</v>
      </c>
      <c r="D12" s="8" t="s">
        <v>100</v>
      </c>
      <c r="E12" s="8">
        <v>5</v>
      </c>
      <c r="F12" s="8">
        <v>45</v>
      </c>
      <c r="G12" s="8">
        <v>0</v>
      </c>
      <c r="H12" s="8" t="s">
        <v>100</v>
      </c>
      <c r="I12" s="8">
        <v>0</v>
      </c>
      <c r="J12" s="8">
        <v>5</v>
      </c>
      <c r="K12" s="8">
        <v>0</v>
      </c>
      <c r="L12" s="8">
        <v>5</v>
      </c>
      <c r="M12" s="8" t="s">
        <v>100</v>
      </c>
      <c r="N12" s="8" t="s">
        <v>100</v>
      </c>
      <c r="O12" s="8">
        <v>150</v>
      </c>
    </row>
    <row r="13" spans="1:15" x14ac:dyDescent="0.35">
      <c r="A13" s="7" t="s">
        <v>120</v>
      </c>
      <c r="B13" s="8">
        <v>85</v>
      </c>
      <c r="C13" s="8">
        <v>5</v>
      </c>
      <c r="D13" s="8" t="s">
        <v>100</v>
      </c>
      <c r="E13" s="8">
        <v>5</v>
      </c>
      <c r="F13" s="8">
        <v>25</v>
      </c>
      <c r="G13" s="8" t="s">
        <v>100</v>
      </c>
      <c r="H13" s="8" t="s">
        <v>100</v>
      </c>
      <c r="I13" s="8">
        <v>0</v>
      </c>
      <c r="J13" s="8">
        <v>20</v>
      </c>
      <c r="K13" s="8">
        <v>0</v>
      </c>
      <c r="L13" s="8">
        <v>10</v>
      </c>
      <c r="M13" s="8" t="s">
        <v>100</v>
      </c>
      <c r="N13" s="8">
        <v>0</v>
      </c>
      <c r="O13" s="8">
        <v>145</v>
      </c>
    </row>
    <row r="14" spans="1:15" x14ac:dyDescent="0.35">
      <c r="A14" s="7" t="s">
        <v>121</v>
      </c>
      <c r="B14" s="8">
        <v>75</v>
      </c>
      <c r="C14" s="8">
        <v>5</v>
      </c>
      <c r="D14" s="8" t="s">
        <v>100</v>
      </c>
      <c r="E14" s="8">
        <v>10</v>
      </c>
      <c r="F14" s="8">
        <v>40</v>
      </c>
      <c r="G14" s="8">
        <v>0</v>
      </c>
      <c r="H14" s="8" t="s">
        <v>100</v>
      </c>
      <c r="I14" s="8">
        <v>0</v>
      </c>
      <c r="J14" s="8">
        <v>5</v>
      </c>
      <c r="K14" s="8">
        <v>0</v>
      </c>
      <c r="L14" s="8">
        <v>5</v>
      </c>
      <c r="M14" s="8" t="s">
        <v>100</v>
      </c>
      <c r="N14" s="8">
        <v>0</v>
      </c>
      <c r="O14" s="8">
        <v>145</v>
      </c>
    </row>
    <row r="15" spans="1:15" x14ac:dyDescent="0.35">
      <c r="A15" s="12" t="s">
        <v>122</v>
      </c>
      <c r="B15" s="14">
        <v>1</v>
      </c>
      <c r="C15" s="14">
        <v>1</v>
      </c>
      <c r="D15" s="14">
        <v>1</v>
      </c>
      <c r="E15" s="14">
        <v>1</v>
      </c>
      <c r="F15" s="14">
        <v>1</v>
      </c>
      <c r="G15" s="14">
        <v>1</v>
      </c>
      <c r="H15" s="14">
        <v>1</v>
      </c>
      <c r="I15" s="14" t="s">
        <v>100</v>
      </c>
      <c r="J15" s="14">
        <v>1</v>
      </c>
      <c r="K15" s="14" t="s">
        <v>100</v>
      </c>
      <c r="L15" s="14">
        <v>1</v>
      </c>
      <c r="M15" s="14">
        <v>1</v>
      </c>
      <c r="N15" s="14">
        <v>1</v>
      </c>
      <c r="O15" s="14">
        <v>1</v>
      </c>
    </row>
    <row r="16" spans="1:15" x14ac:dyDescent="0.35">
      <c r="A16" s="7" t="s">
        <v>123</v>
      </c>
      <c r="B16" s="10">
        <v>0.45</v>
      </c>
      <c r="C16" s="10">
        <v>0.41</v>
      </c>
      <c r="D16" s="10">
        <v>0.48</v>
      </c>
      <c r="E16" s="10">
        <v>0.33</v>
      </c>
      <c r="F16" s="10">
        <v>0.28999999999999998</v>
      </c>
      <c r="G16" s="10" t="s">
        <v>100</v>
      </c>
      <c r="H16" s="10">
        <v>0.47</v>
      </c>
      <c r="I16" s="10" t="s">
        <v>100</v>
      </c>
      <c r="J16" s="10">
        <v>0.44</v>
      </c>
      <c r="K16" s="10" t="s">
        <v>100</v>
      </c>
      <c r="L16" s="10">
        <v>0.44</v>
      </c>
      <c r="M16" s="10">
        <v>0.37</v>
      </c>
      <c r="N16" s="10">
        <v>0.4</v>
      </c>
      <c r="O16" s="10">
        <v>0.4</v>
      </c>
    </row>
    <row r="17" spans="1:17" x14ac:dyDescent="0.35">
      <c r="A17" s="7" t="s">
        <v>124</v>
      </c>
      <c r="B17" s="10">
        <v>0.23</v>
      </c>
      <c r="C17" s="10">
        <v>0.27</v>
      </c>
      <c r="D17" s="10">
        <v>0.14000000000000001</v>
      </c>
      <c r="E17" s="10">
        <v>0.3</v>
      </c>
      <c r="F17" s="10">
        <v>0.46</v>
      </c>
      <c r="G17" s="10">
        <v>0</v>
      </c>
      <c r="H17" s="10">
        <v>0.16</v>
      </c>
      <c r="I17" s="10">
        <v>0</v>
      </c>
      <c r="J17" s="10">
        <v>0.11</v>
      </c>
      <c r="K17" s="10">
        <v>0</v>
      </c>
      <c r="L17" s="10">
        <v>0.17</v>
      </c>
      <c r="M17" s="10">
        <v>0.33</v>
      </c>
      <c r="N17" s="10" t="s">
        <v>100</v>
      </c>
      <c r="O17" s="10">
        <v>0.28999999999999998</v>
      </c>
    </row>
    <row r="18" spans="1:17" x14ac:dyDescent="0.35">
      <c r="A18" s="7" t="s">
        <v>125</v>
      </c>
      <c r="B18" s="10">
        <v>0.11</v>
      </c>
      <c r="C18" s="10">
        <v>0.12</v>
      </c>
      <c r="D18" s="10" t="s">
        <v>100</v>
      </c>
      <c r="E18" s="10">
        <v>0.18</v>
      </c>
      <c r="F18" s="10">
        <v>0.06</v>
      </c>
      <c r="G18" s="10" t="s">
        <v>100</v>
      </c>
      <c r="H18" s="10" t="s">
        <v>100</v>
      </c>
      <c r="I18" s="10">
        <v>0</v>
      </c>
      <c r="J18" s="10">
        <v>0.13</v>
      </c>
      <c r="K18" s="10">
        <v>0</v>
      </c>
      <c r="L18" s="10">
        <v>0.13</v>
      </c>
      <c r="M18" s="10">
        <v>0</v>
      </c>
      <c r="N18" s="10" t="s">
        <v>100</v>
      </c>
      <c r="O18" s="10">
        <v>0.1</v>
      </c>
    </row>
    <row r="19" spans="1:17" x14ac:dyDescent="0.35">
      <c r="A19" s="7" t="s">
        <v>126</v>
      </c>
      <c r="B19" s="10">
        <v>0.06</v>
      </c>
      <c r="C19" s="10" t="s">
        <v>100</v>
      </c>
      <c r="D19" s="10" t="s">
        <v>100</v>
      </c>
      <c r="E19" s="10">
        <v>0.04</v>
      </c>
      <c r="F19" s="10">
        <v>0.04</v>
      </c>
      <c r="G19" s="10">
        <v>0</v>
      </c>
      <c r="H19" s="10" t="s">
        <v>100</v>
      </c>
      <c r="I19" s="10" t="s">
        <v>100</v>
      </c>
      <c r="J19" s="10" t="s">
        <v>100</v>
      </c>
      <c r="K19" s="10" t="s">
        <v>100</v>
      </c>
      <c r="L19" s="10">
        <v>0.13</v>
      </c>
      <c r="M19" s="10">
        <v>0.11</v>
      </c>
      <c r="N19" s="10" t="s">
        <v>100</v>
      </c>
      <c r="O19" s="10">
        <v>0.05</v>
      </c>
    </row>
    <row r="20" spans="1:17" x14ac:dyDescent="0.35">
      <c r="A20" s="7" t="s">
        <v>127</v>
      </c>
      <c r="B20" s="10">
        <v>0.05</v>
      </c>
      <c r="C20" s="10">
        <v>0</v>
      </c>
      <c r="D20" s="10" t="s">
        <v>100</v>
      </c>
      <c r="E20" s="10">
        <v>0.04</v>
      </c>
      <c r="F20" s="10">
        <v>0.06</v>
      </c>
      <c r="G20" s="10">
        <v>0</v>
      </c>
      <c r="H20" s="10" t="s">
        <v>100</v>
      </c>
      <c r="I20" s="10">
        <v>0</v>
      </c>
      <c r="J20" s="10">
        <v>0.05</v>
      </c>
      <c r="K20" s="10">
        <v>0</v>
      </c>
      <c r="L20" s="10">
        <v>0.04</v>
      </c>
      <c r="M20" s="10" t="s">
        <v>100</v>
      </c>
      <c r="N20" s="10" t="s">
        <v>100</v>
      </c>
      <c r="O20" s="10">
        <v>0.05</v>
      </c>
    </row>
    <row r="21" spans="1:17" x14ac:dyDescent="0.35">
      <c r="A21" s="7" t="s">
        <v>128</v>
      </c>
      <c r="B21" s="10">
        <v>0.05</v>
      </c>
      <c r="C21" s="10">
        <v>0.08</v>
      </c>
      <c r="D21" s="10" t="s">
        <v>100</v>
      </c>
      <c r="E21" s="10">
        <v>0.03</v>
      </c>
      <c r="F21" s="10">
        <v>0.03</v>
      </c>
      <c r="G21" s="10" t="s">
        <v>100</v>
      </c>
      <c r="H21" s="10" t="s">
        <v>100</v>
      </c>
      <c r="I21" s="10">
        <v>0</v>
      </c>
      <c r="J21" s="10">
        <v>0.19</v>
      </c>
      <c r="K21" s="10">
        <v>0</v>
      </c>
      <c r="L21" s="10">
        <v>0.05</v>
      </c>
      <c r="M21" s="10" t="s">
        <v>100</v>
      </c>
      <c r="N21" s="10">
        <v>0</v>
      </c>
      <c r="O21" s="10">
        <v>0.05</v>
      </c>
    </row>
    <row r="22" spans="1:17" x14ac:dyDescent="0.35">
      <c r="A22" s="7" t="s">
        <v>129</v>
      </c>
      <c r="B22" s="10">
        <v>0.05</v>
      </c>
      <c r="C22" s="10">
        <v>0.08</v>
      </c>
      <c r="D22" s="10" t="s">
        <v>100</v>
      </c>
      <c r="E22" s="10">
        <v>7.0000000000000007E-2</v>
      </c>
      <c r="F22" s="10">
        <v>0.05</v>
      </c>
      <c r="G22" s="10">
        <v>0</v>
      </c>
      <c r="H22" s="10" t="s">
        <v>100</v>
      </c>
      <c r="I22" s="10">
        <v>0</v>
      </c>
      <c r="J22" s="10">
        <v>7.0000000000000007E-2</v>
      </c>
      <c r="K22" s="10">
        <v>0</v>
      </c>
      <c r="L22" s="10">
        <v>0.04</v>
      </c>
      <c r="M22" s="10" t="s">
        <v>100</v>
      </c>
      <c r="N22" s="10">
        <v>0</v>
      </c>
      <c r="O22" s="10">
        <v>0.05</v>
      </c>
    </row>
    <row r="24" spans="1:17" x14ac:dyDescent="0.35">
      <c r="A24" s="5" t="s">
        <v>131</v>
      </c>
    </row>
    <row r="25" spans="1:17" ht="31" x14ac:dyDescent="0.35">
      <c r="A25" s="6" t="s">
        <v>114</v>
      </c>
      <c r="B25" s="9" t="s">
        <v>66</v>
      </c>
      <c r="C25" s="11" t="s">
        <v>67</v>
      </c>
      <c r="D25" s="9" t="s">
        <v>68</v>
      </c>
      <c r="E25" s="11" t="s">
        <v>69</v>
      </c>
      <c r="F25" s="9" t="s">
        <v>70</v>
      </c>
      <c r="G25" s="11" t="s">
        <v>71</v>
      </c>
      <c r="H25" s="9" t="s">
        <v>72</v>
      </c>
      <c r="I25" s="11" t="s">
        <v>73</v>
      </c>
      <c r="J25" s="9" t="s">
        <v>74</v>
      </c>
      <c r="K25" s="11" t="s">
        <v>75</v>
      </c>
      <c r="L25" s="9" t="s">
        <v>76</v>
      </c>
      <c r="M25" s="11" t="s">
        <v>77</v>
      </c>
      <c r="N25" s="9" t="s">
        <v>78</v>
      </c>
      <c r="O25" s="11" t="s">
        <v>79</v>
      </c>
      <c r="P25" s="9" t="s">
        <v>80</v>
      </c>
      <c r="Q25" s="11" t="s">
        <v>81</v>
      </c>
    </row>
    <row r="26" spans="1:17" x14ac:dyDescent="0.35">
      <c r="A26" s="12" t="s">
        <v>66</v>
      </c>
      <c r="B26" s="13">
        <v>8875</v>
      </c>
      <c r="C26" s="14">
        <v>1</v>
      </c>
      <c r="D26" s="13">
        <v>75</v>
      </c>
      <c r="E26" s="14">
        <v>1</v>
      </c>
      <c r="F26" s="13">
        <v>185</v>
      </c>
      <c r="G26" s="14">
        <v>1</v>
      </c>
      <c r="H26" s="13">
        <v>230</v>
      </c>
      <c r="I26" s="14">
        <v>1</v>
      </c>
      <c r="J26" s="13">
        <v>400</v>
      </c>
      <c r="K26" s="14">
        <v>1</v>
      </c>
      <c r="L26" s="13">
        <v>1790</v>
      </c>
      <c r="M26" s="14">
        <v>1</v>
      </c>
      <c r="N26" s="13">
        <v>3340</v>
      </c>
      <c r="O26" s="14">
        <v>1</v>
      </c>
      <c r="P26" s="13">
        <v>2850</v>
      </c>
      <c r="Q26" s="14">
        <v>1</v>
      </c>
    </row>
    <row r="27" spans="1:17" x14ac:dyDescent="0.35">
      <c r="A27" s="7" t="s">
        <v>115</v>
      </c>
      <c r="B27" s="8">
        <v>3725</v>
      </c>
      <c r="C27" s="10">
        <v>0.42</v>
      </c>
      <c r="D27" s="8">
        <v>40</v>
      </c>
      <c r="E27" s="10">
        <v>0.54</v>
      </c>
      <c r="F27" s="8">
        <v>140</v>
      </c>
      <c r="G27" s="10">
        <v>0.75</v>
      </c>
      <c r="H27" s="8">
        <v>165</v>
      </c>
      <c r="I27" s="10">
        <v>0.72</v>
      </c>
      <c r="J27" s="8">
        <v>180</v>
      </c>
      <c r="K27" s="10">
        <v>0.45</v>
      </c>
      <c r="L27" s="8">
        <v>685</v>
      </c>
      <c r="M27" s="10">
        <v>0.38</v>
      </c>
      <c r="N27" s="8">
        <v>1365</v>
      </c>
      <c r="O27" s="10">
        <v>0.41</v>
      </c>
      <c r="P27" s="8">
        <v>1140</v>
      </c>
      <c r="Q27" s="10">
        <v>0.4</v>
      </c>
    </row>
    <row r="28" spans="1:17" x14ac:dyDescent="0.35">
      <c r="A28" s="7" t="s">
        <v>116</v>
      </c>
      <c r="B28" s="8">
        <v>2900</v>
      </c>
      <c r="C28" s="10">
        <v>0.33</v>
      </c>
      <c r="D28" s="8" t="s">
        <v>100</v>
      </c>
      <c r="E28" s="10" t="s">
        <v>100</v>
      </c>
      <c r="F28" s="8">
        <v>5</v>
      </c>
      <c r="G28" s="10">
        <v>0.03</v>
      </c>
      <c r="H28" s="8">
        <v>5</v>
      </c>
      <c r="I28" s="10">
        <v>0.03</v>
      </c>
      <c r="J28" s="8">
        <v>120</v>
      </c>
      <c r="K28" s="10">
        <v>0.3</v>
      </c>
      <c r="L28" s="8">
        <v>705</v>
      </c>
      <c r="M28" s="10">
        <v>0.39</v>
      </c>
      <c r="N28" s="8">
        <v>1245</v>
      </c>
      <c r="O28" s="10">
        <v>0.37</v>
      </c>
      <c r="P28" s="8">
        <v>815</v>
      </c>
      <c r="Q28" s="10">
        <v>0.28999999999999998</v>
      </c>
    </row>
    <row r="29" spans="1:17" x14ac:dyDescent="0.35">
      <c r="A29" s="7" t="s">
        <v>117</v>
      </c>
      <c r="B29" s="8">
        <v>700</v>
      </c>
      <c r="C29" s="10">
        <v>0.08</v>
      </c>
      <c r="D29" s="8">
        <v>15</v>
      </c>
      <c r="E29" s="10">
        <v>0.17</v>
      </c>
      <c r="F29" s="8">
        <v>10</v>
      </c>
      <c r="G29" s="10">
        <v>0.06</v>
      </c>
      <c r="H29" s="8">
        <v>5</v>
      </c>
      <c r="I29" s="10">
        <v>0.01</v>
      </c>
      <c r="J29" s="8">
        <v>25</v>
      </c>
      <c r="K29" s="10">
        <v>0.06</v>
      </c>
      <c r="L29" s="8">
        <v>115</v>
      </c>
      <c r="M29" s="10">
        <v>7.0000000000000007E-2</v>
      </c>
      <c r="N29" s="8">
        <v>235</v>
      </c>
      <c r="O29" s="10">
        <v>7.0000000000000007E-2</v>
      </c>
      <c r="P29" s="8">
        <v>295</v>
      </c>
      <c r="Q29" s="10">
        <v>0.1</v>
      </c>
    </row>
    <row r="30" spans="1:17" x14ac:dyDescent="0.35">
      <c r="A30" s="7" t="s">
        <v>120</v>
      </c>
      <c r="B30" s="8">
        <v>475</v>
      </c>
      <c r="C30" s="10">
        <v>0.05</v>
      </c>
      <c r="D30" s="8">
        <v>15</v>
      </c>
      <c r="E30" s="10">
        <v>0.18</v>
      </c>
      <c r="F30" s="8">
        <v>15</v>
      </c>
      <c r="G30" s="10">
        <v>0.08</v>
      </c>
      <c r="H30" s="8">
        <v>40</v>
      </c>
      <c r="I30" s="10">
        <v>0.18</v>
      </c>
      <c r="J30" s="8">
        <v>25</v>
      </c>
      <c r="K30" s="10">
        <v>0.06</v>
      </c>
      <c r="L30" s="8">
        <v>95</v>
      </c>
      <c r="M30" s="10">
        <v>0.05</v>
      </c>
      <c r="N30" s="8">
        <v>135</v>
      </c>
      <c r="O30" s="10">
        <v>0.04</v>
      </c>
      <c r="P30" s="8">
        <v>145</v>
      </c>
      <c r="Q30" s="10">
        <v>0.05</v>
      </c>
    </row>
    <row r="31" spans="1:17" x14ac:dyDescent="0.35">
      <c r="A31" s="7" t="s">
        <v>119</v>
      </c>
      <c r="B31" s="8">
        <v>395</v>
      </c>
      <c r="C31" s="10">
        <v>0.04</v>
      </c>
      <c r="D31" s="8" t="s">
        <v>100</v>
      </c>
      <c r="E31" s="10" t="s">
        <v>100</v>
      </c>
      <c r="F31" s="8">
        <v>10</v>
      </c>
      <c r="G31" s="10">
        <v>0.05</v>
      </c>
      <c r="H31" s="8">
        <v>5</v>
      </c>
      <c r="I31" s="10">
        <v>0.02</v>
      </c>
      <c r="J31" s="8">
        <v>15</v>
      </c>
      <c r="K31" s="10">
        <v>0.03</v>
      </c>
      <c r="L31" s="8">
        <v>60</v>
      </c>
      <c r="M31" s="10">
        <v>0.03</v>
      </c>
      <c r="N31" s="8">
        <v>160</v>
      </c>
      <c r="O31" s="10">
        <v>0.05</v>
      </c>
      <c r="P31" s="8">
        <v>150</v>
      </c>
      <c r="Q31" s="10">
        <v>0.05</v>
      </c>
    </row>
    <row r="32" spans="1:17" x14ac:dyDescent="0.35">
      <c r="A32" s="7" t="s">
        <v>121</v>
      </c>
      <c r="B32" s="8">
        <v>370</v>
      </c>
      <c r="C32" s="10">
        <v>0.04</v>
      </c>
      <c r="D32" s="8">
        <v>0</v>
      </c>
      <c r="E32" s="10">
        <v>0</v>
      </c>
      <c r="F32" s="8">
        <v>0</v>
      </c>
      <c r="G32" s="10">
        <v>0</v>
      </c>
      <c r="H32" s="8">
        <v>0</v>
      </c>
      <c r="I32" s="10">
        <v>0</v>
      </c>
      <c r="J32" s="8">
        <v>25</v>
      </c>
      <c r="K32" s="10">
        <v>0.06</v>
      </c>
      <c r="L32" s="8">
        <v>90</v>
      </c>
      <c r="M32" s="10">
        <v>0.05</v>
      </c>
      <c r="N32" s="8">
        <v>110</v>
      </c>
      <c r="O32" s="10">
        <v>0.03</v>
      </c>
      <c r="P32" s="8">
        <v>145</v>
      </c>
      <c r="Q32" s="10">
        <v>0.05</v>
      </c>
    </row>
    <row r="33" spans="1:17" x14ac:dyDescent="0.35">
      <c r="A33" s="7" t="s">
        <v>118</v>
      </c>
      <c r="B33" s="8">
        <v>310</v>
      </c>
      <c r="C33" s="10">
        <v>0.04</v>
      </c>
      <c r="D33" s="8">
        <v>5</v>
      </c>
      <c r="E33" s="10">
        <v>0.05</v>
      </c>
      <c r="F33" s="8">
        <v>5</v>
      </c>
      <c r="G33" s="10">
        <v>0.03</v>
      </c>
      <c r="H33" s="8">
        <v>10</v>
      </c>
      <c r="I33" s="10">
        <v>0.04</v>
      </c>
      <c r="J33" s="8">
        <v>10</v>
      </c>
      <c r="K33" s="10">
        <v>0.02</v>
      </c>
      <c r="L33" s="8">
        <v>40</v>
      </c>
      <c r="M33" s="10">
        <v>0.02</v>
      </c>
      <c r="N33" s="8">
        <v>85</v>
      </c>
      <c r="O33" s="10">
        <v>0.03</v>
      </c>
      <c r="P33" s="8">
        <v>155</v>
      </c>
      <c r="Q33" s="10">
        <v>0.05</v>
      </c>
    </row>
    <row r="34" spans="1:17" x14ac:dyDescent="0.35">
      <c r="A34" t="s">
        <v>15</v>
      </c>
      <c r="B34" t="s">
        <v>3</v>
      </c>
    </row>
    <row r="35" spans="1:17" x14ac:dyDescent="0.35">
      <c r="A35" t="s">
        <v>17</v>
      </c>
      <c r="B35" t="s">
        <v>18</v>
      </c>
    </row>
    <row r="36" spans="1:17" x14ac:dyDescent="0.35">
      <c r="A36" t="s">
        <v>19</v>
      </c>
      <c r="B36" t="s">
        <v>20</v>
      </c>
    </row>
    <row r="37" spans="1:17" x14ac:dyDescent="0.35">
      <c r="A37" t="s">
        <v>21</v>
      </c>
      <c r="B37" t="s">
        <v>22</v>
      </c>
    </row>
    <row r="38" spans="1:17" x14ac:dyDescent="0.35">
      <c r="A38" t="s">
        <v>23</v>
      </c>
      <c r="B38" t="s">
        <v>24</v>
      </c>
    </row>
    <row r="39" spans="1:17" x14ac:dyDescent="0.35">
      <c r="A39" t="s">
        <v>25</v>
      </c>
      <c r="B39" t="s">
        <v>26</v>
      </c>
    </row>
    <row r="40" spans="1:17" x14ac:dyDescent="0.35">
      <c r="A40" t="s">
        <v>33</v>
      </c>
      <c r="B40" t="s">
        <v>34</v>
      </c>
    </row>
    <row r="41" spans="1:17" x14ac:dyDescent="0.35">
      <c r="A41" t="s">
        <v>41</v>
      </c>
      <c r="B41" t="s">
        <v>42</v>
      </c>
    </row>
  </sheetData>
  <pageMargins left="0.7" right="0.7" top="0.75" bottom="0.75" header="0.3" footer="0.3"/>
  <pageSetup paperSize="9" orientation="portrait" horizontalDpi="300" verticalDpi="300"/>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showGridLines="0" workbookViewId="0">
      <selection activeCell="G9" sqref="G9"/>
    </sheetView>
  </sheetViews>
  <sheetFormatPr defaultColWidth="11.07421875" defaultRowHeight="15.5" x14ac:dyDescent="0.35"/>
  <cols>
    <col min="1" max="2" width="20.69140625" customWidth="1"/>
  </cols>
  <sheetData>
    <row r="1" spans="1:10" ht="19.5" x14ac:dyDescent="0.45">
      <c r="A1" s="1" t="s">
        <v>132</v>
      </c>
    </row>
    <row r="2" spans="1:10" x14ac:dyDescent="0.35">
      <c r="A2" t="s">
        <v>62</v>
      </c>
    </row>
    <row r="3" spans="1:10" x14ac:dyDescent="0.35">
      <c r="A3" t="s">
        <v>133</v>
      </c>
    </row>
    <row r="4" spans="1:10" x14ac:dyDescent="0.35">
      <c r="A4" s="5" t="s">
        <v>7</v>
      </c>
    </row>
    <row r="5" spans="1:10" x14ac:dyDescent="0.35">
      <c r="A5" s="6" t="s">
        <v>64</v>
      </c>
      <c r="B5" s="6" t="s">
        <v>134</v>
      </c>
      <c r="C5" s="9" t="s">
        <v>68</v>
      </c>
      <c r="D5" s="9" t="s">
        <v>70</v>
      </c>
      <c r="E5" s="9" t="s">
        <v>72</v>
      </c>
      <c r="F5" s="9" t="s">
        <v>74</v>
      </c>
      <c r="G5" s="9" t="s">
        <v>76</v>
      </c>
      <c r="H5" s="9" t="s">
        <v>78</v>
      </c>
      <c r="I5" s="9" t="s">
        <v>80</v>
      </c>
      <c r="J5" s="9" t="s">
        <v>66</v>
      </c>
    </row>
    <row r="6" spans="1:10" x14ac:dyDescent="0.35">
      <c r="A6" s="7" t="s">
        <v>96</v>
      </c>
      <c r="B6" s="7" t="s">
        <v>135</v>
      </c>
      <c r="C6" s="8">
        <v>75</v>
      </c>
      <c r="D6" s="8">
        <v>185</v>
      </c>
      <c r="E6" s="8">
        <v>230</v>
      </c>
      <c r="F6" s="8">
        <v>400</v>
      </c>
      <c r="G6" s="8">
        <v>1785</v>
      </c>
      <c r="H6" s="8">
        <v>3330</v>
      </c>
      <c r="I6" s="8">
        <v>2840</v>
      </c>
      <c r="J6" s="8">
        <v>8845</v>
      </c>
    </row>
    <row r="7" spans="1:10" x14ac:dyDescent="0.35">
      <c r="A7" s="7" t="s">
        <v>96</v>
      </c>
      <c r="B7" s="7" t="s">
        <v>136</v>
      </c>
      <c r="C7" s="8">
        <v>75</v>
      </c>
      <c r="D7" s="8">
        <v>185</v>
      </c>
      <c r="E7" s="8">
        <v>220</v>
      </c>
      <c r="F7" s="8">
        <v>400</v>
      </c>
      <c r="G7" s="8">
        <v>1720</v>
      </c>
      <c r="H7" s="8">
        <v>3335</v>
      </c>
      <c r="I7" s="8">
        <v>2880</v>
      </c>
      <c r="J7" s="8">
        <v>8815</v>
      </c>
    </row>
    <row r="8" spans="1:10" x14ac:dyDescent="0.35">
      <c r="A8" s="7" t="s">
        <v>96</v>
      </c>
      <c r="B8" s="7" t="s">
        <v>137</v>
      </c>
      <c r="C8" s="8">
        <v>0</v>
      </c>
      <c r="D8" s="8">
        <v>0</v>
      </c>
      <c r="E8" s="8">
        <v>5</v>
      </c>
      <c r="F8" s="8">
        <v>5</v>
      </c>
      <c r="G8" s="8">
        <v>70</v>
      </c>
      <c r="H8" s="8">
        <v>70</v>
      </c>
      <c r="I8" s="8">
        <v>25</v>
      </c>
      <c r="J8" s="8">
        <v>25</v>
      </c>
    </row>
    <row r="9" spans="1:10" x14ac:dyDescent="0.35">
      <c r="A9" s="7" t="s">
        <v>96</v>
      </c>
      <c r="B9" s="7" t="s">
        <v>138</v>
      </c>
      <c r="C9" s="8">
        <v>75</v>
      </c>
      <c r="D9" s="8">
        <v>180</v>
      </c>
      <c r="E9" s="8">
        <v>195</v>
      </c>
      <c r="F9" s="8">
        <v>355</v>
      </c>
      <c r="G9" s="8">
        <v>1385</v>
      </c>
      <c r="H9" s="8">
        <v>2215</v>
      </c>
      <c r="I9" s="8">
        <v>2015</v>
      </c>
      <c r="J9" s="8">
        <v>6420</v>
      </c>
    </row>
    <row r="10" spans="1:10" x14ac:dyDescent="0.35">
      <c r="A10" s="7" t="s">
        <v>96</v>
      </c>
      <c r="B10" s="7" t="s">
        <v>139</v>
      </c>
      <c r="C10" s="10">
        <v>1</v>
      </c>
      <c r="D10" s="10">
        <v>0.98</v>
      </c>
      <c r="E10" s="10">
        <v>0.89</v>
      </c>
      <c r="F10" s="10">
        <v>0.88</v>
      </c>
      <c r="G10" s="10">
        <v>0.8</v>
      </c>
      <c r="H10" s="10">
        <v>0.67</v>
      </c>
      <c r="I10" s="10">
        <v>0.7</v>
      </c>
      <c r="J10" s="10">
        <v>0.73</v>
      </c>
    </row>
    <row r="11" spans="1:10" x14ac:dyDescent="0.35">
      <c r="A11" s="7" t="s">
        <v>96</v>
      </c>
      <c r="B11" s="7" t="s">
        <v>140</v>
      </c>
      <c r="C11" s="8">
        <v>75</v>
      </c>
      <c r="D11" s="8">
        <v>180</v>
      </c>
      <c r="E11" s="8">
        <v>220</v>
      </c>
      <c r="F11" s="8">
        <v>395</v>
      </c>
      <c r="G11" s="8">
        <v>1485</v>
      </c>
      <c r="H11" s="8">
        <v>2390</v>
      </c>
      <c r="I11" s="8">
        <v>2245</v>
      </c>
      <c r="J11" s="8">
        <v>6990</v>
      </c>
    </row>
    <row r="12" spans="1:10" x14ac:dyDescent="0.35">
      <c r="A12" s="7" t="s">
        <v>96</v>
      </c>
      <c r="B12" s="7" t="s">
        <v>141</v>
      </c>
      <c r="C12" s="10">
        <v>1</v>
      </c>
      <c r="D12" s="10">
        <v>0.98</v>
      </c>
      <c r="E12" s="10">
        <v>0.99</v>
      </c>
      <c r="F12" s="10">
        <v>0.99</v>
      </c>
      <c r="G12" s="10">
        <v>0.86</v>
      </c>
      <c r="H12" s="10">
        <v>0.72</v>
      </c>
      <c r="I12" s="10">
        <v>0.78</v>
      </c>
      <c r="J12" s="10">
        <v>0.79</v>
      </c>
    </row>
    <row r="13" spans="1:10" x14ac:dyDescent="0.35">
      <c r="A13" s="15" t="s">
        <v>96</v>
      </c>
      <c r="B13" s="15" t="s">
        <v>142</v>
      </c>
      <c r="C13" s="15">
        <v>1</v>
      </c>
      <c r="D13" s="15">
        <v>2</v>
      </c>
      <c r="E13" s="15">
        <v>4</v>
      </c>
      <c r="F13" s="15">
        <v>3</v>
      </c>
      <c r="G13" s="15">
        <v>4</v>
      </c>
      <c r="H13" s="15">
        <v>5</v>
      </c>
      <c r="I13" s="15">
        <v>4</v>
      </c>
      <c r="J13" s="15">
        <v>4</v>
      </c>
    </row>
    <row r="14" spans="1:10" x14ac:dyDescent="0.35">
      <c r="A14" s="7" t="s">
        <v>97</v>
      </c>
      <c r="B14" s="7" t="s">
        <v>135</v>
      </c>
      <c r="C14" s="8">
        <v>15</v>
      </c>
      <c r="D14" s="8">
        <v>25</v>
      </c>
      <c r="E14" s="8">
        <v>40</v>
      </c>
      <c r="F14" s="8">
        <v>65</v>
      </c>
      <c r="G14" s="8">
        <v>350</v>
      </c>
      <c r="H14" s="8">
        <v>1120</v>
      </c>
      <c r="I14" s="8">
        <v>1170</v>
      </c>
      <c r="J14" s="8">
        <v>2785</v>
      </c>
    </row>
    <row r="15" spans="1:10" x14ac:dyDescent="0.35">
      <c r="A15" s="7" t="s">
        <v>97</v>
      </c>
      <c r="B15" s="7" t="s">
        <v>136</v>
      </c>
      <c r="C15" s="8">
        <v>10</v>
      </c>
      <c r="D15" s="8">
        <v>30</v>
      </c>
      <c r="E15" s="8">
        <v>40</v>
      </c>
      <c r="F15" s="8">
        <v>50</v>
      </c>
      <c r="G15" s="8">
        <v>320</v>
      </c>
      <c r="H15" s="8">
        <v>1065</v>
      </c>
      <c r="I15" s="8">
        <v>1250</v>
      </c>
      <c r="J15" s="8">
        <v>2770</v>
      </c>
    </row>
    <row r="16" spans="1:10" x14ac:dyDescent="0.35">
      <c r="A16" s="7" t="s">
        <v>97</v>
      </c>
      <c r="B16" s="7" t="s">
        <v>137</v>
      </c>
      <c r="C16" s="8">
        <v>5</v>
      </c>
      <c r="D16" s="8">
        <v>0</v>
      </c>
      <c r="E16" s="8" t="s">
        <v>100</v>
      </c>
      <c r="F16" s="8">
        <v>15</v>
      </c>
      <c r="G16" s="8">
        <v>45</v>
      </c>
      <c r="H16" s="8">
        <v>100</v>
      </c>
      <c r="I16" s="8">
        <v>15</v>
      </c>
      <c r="J16" s="8">
        <v>15</v>
      </c>
    </row>
    <row r="17" spans="1:10" x14ac:dyDescent="0.35">
      <c r="A17" s="7" t="s">
        <v>97</v>
      </c>
      <c r="B17" s="7" t="s">
        <v>143</v>
      </c>
      <c r="C17" s="8">
        <v>10</v>
      </c>
      <c r="D17" s="8">
        <v>30</v>
      </c>
      <c r="E17" s="8">
        <v>35</v>
      </c>
      <c r="F17" s="8">
        <v>50</v>
      </c>
      <c r="G17" s="8">
        <v>315</v>
      </c>
      <c r="H17" s="8">
        <v>995</v>
      </c>
      <c r="I17" s="8">
        <v>1000</v>
      </c>
      <c r="J17" s="8">
        <v>2430</v>
      </c>
    </row>
    <row r="18" spans="1:10" x14ac:dyDescent="0.35">
      <c r="A18" s="7" t="s">
        <v>97</v>
      </c>
      <c r="B18" s="7" t="s">
        <v>144</v>
      </c>
      <c r="C18" s="10">
        <v>1</v>
      </c>
      <c r="D18" s="10">
        <v>1</v>
      </c>
      <c r="E18" s="10">
        <v>0.9</v>
      </c>
      <c r="F18" s="10">
        <v>0.94</v>
      </c>
      <c r="G18" s="10">
        <v>0.98</v>
      </c>
      <c r="H18" s="10">
        <v>0.93</v>
      </c>
      <c r="I18" s="10">
        <v>0.8</v>
      </c>
      <c r="J18" s="10">
        <v>0.88</v>
      </c>
    </row>
    <row r="19" spans="1:10" x14ac:dyDescent="0.35">
      <c r="A19" s="7" t="s">
        <v>97</v>
      </c>
      <c r="B19" s="7" t="s">
        <v>140</v>
      </c>
      <c r="C19" s="8">
        <v>10</v>
      </c>
      <c r="D19" s="8">
        <v>30</v>
      </c>
      <c r="E19" s="8">
        <v>40</v>
      </c>
      <c r="F19" s="8">
        <v>50</v>
      </c>
      <c r="G19" s="8">
        <v>320</v>
      </c>
      <c r="H19" s="8">
        <v>1055</v>
      </c>
      <c r="I19" s="8">
        <v>1250</v>
      </c>
      <c r="J19" s="8">
        <v>2755</v>
      </c>
    </row>
    <row r="20" spans="1:10" x14ac:dyDescent="0.35">
      <c r="A20" s="7" t="s">
        <v>97</v>
      </c>
      <c r="B20" s="7" t="s">
        <v>141</v>
      </c>
      <c r="C20" s="10">
        <v>1</v>
      </c>
      <c r="D20" s="10">
        <v>1</v>
      </c>
      <c r="E20" s="10">
        <v>1</v>
      </c>
      <c r="F20" s="10">
        <v>0.98</v>
      </c>
      <c r="G20" s="10">
        <v>0.99</v>
      </c>
      <c r="H20" s="10">
        <v>0.99</v>
      </c>
      <c r="I20" s="10">
        <v>1</v>
      </c>
      <c r="J20" s="10">
        <v>0.99</v>
      </c>
    </row>
    <row r="21" spans="1:10" x14ac:dyDescent="0.35">
      <c r="A21" s="7" t="s">
        <v>97</v>
      </c>
      <c r="B21" s="7" t="s">
        <v>142</v>
      </c>
      <c r="C21" s="8">
        <v>17.5</v>
      </c>
      <c r="D21" s="8">
        <v>18</v>
      </c>
      <c r="E21" s="8">
        <v>19</v>
      </c>
      <c r="F21" s="8">
        <v>17.5</v>
      </c>
      <c r="G21" s="8">
        <v>18</v>
      </c>
      <c r="H21" s="8">
        <v>20</v>
      </c>
      <c r="I21" s="8">
        <v>20</v>
      </c>
      <c r="J21" s="8">
        <v>20</v>
      </c>
    </row>
    <row r="22" spans="1:10" x14ac:dyDescent="0.35">
      <c r="A22" t="s">
        <v>15</v>
      </c>
      <c r="B22" t="s">
        <v>3</v>
      </c>
    </row>
    <row r="23" spans="1:10" x14ac:dyDescent="0.35">
      <c r="A23" t="s">
        <v>17</v>
      </c>
      <c r="B23" t="s">
        <v>18</v>
      </c>
    </row>
    <row r="24" spans="1:10" x14ac:dyDescent="0.35">
      <c r="A24" t="s">
        <v>19</v>
      </c>
      <c r="B24" t="s">
        <v>20</v>
      </c>
    </row>
    <row r="25" spans="1:10" x14ac:dyDescent="0.35">
      <c r="A25" t="s">
        <v>21</v>
      </c>
      <c r="B25" t="s">
        <v>22</v>
      </c>
    </row>
    <row r="26" spans="1:10" x14ac:dyDescent="0.35">
      <c r="A26" t="s">
        <v>23</v>
      </c>
      <c r="B26" t="s">
        <v>24</v>
      </c>
    </row>
    <row r="27" spans="1:10" x14ac:dyDescent="0.35">
      <c r="A27" t="s">
        <v>25</v>
      </c>
      <c r="B27" t="s">
        <v>26</v>
      </c>
    </row>
    <row r="28" spans="1:10" x14ac:dyDescent="0.35">
      <c r="A28" t="s">
        <v>43</v>
      </c>
      <c r="B28" t="s">
        <v>44</v>
      </c>
    </row>
    <row r="29" spans="1:10" x14ac:dyDescent="0.35">
      <c r="A29" t="s">
        <v>45</v>
      </c>
      <c r="B29" t="s">
        <v>46</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2"/>
  <sheetViews>
    <sheetView showGridLines="0" workbookViewId="0">
      <selection activeCell="G23" sqref="G23"/>
    </sheetView>
  </sheetViews>
  <sheetFormatPr defaultColWidth="11.07421875" defaultRowHeight="15.5" x14ac:dyDescent="0.35"/>
  <cols>
    <col min="1" max="2" width="20.69140625" customWidth="1"/>
  </cols>
  <sheetData>
    <row r="1" spans="1:30" ht="19.5" x14ac:dyDescent="0.45">
      <c r="A1" s="1" t="s">
        <v>145</v>
      </c>
    </row>
    <row r="2" spans="1:30" x14ac:dyDescent="0.35">
      <c r="A2" t="s">
        <v>146</v>
      </c>
    </row>
    <row r="3" spans="1:30" x14ac:dyDescent="0.35">
      <c r="A3" t="s">
        <v>147</v>
      </c>
    </row>
    <row r="4" spans="1:30" x14ac:dyDescent="0.35">
      <c r="A4" t="s">
        <v>168</v>
      </c>
    </row>
    <row r="5" spans="1:30" x14ac:dyDescent="0.35">
      <c r="A5" t="s">
        <v>177</v>
      </c>
    </row>
    <row r="6" spans="1:30" x14ac:dyDescent="0.35">
      <c r="A6" s="5" t="s">
        <v>148</v>
      </c>
    </row>
    <row r="7" spans="1:30" ht="77.5" x14ac:dyDescent="0.35">
      <c r="A7" s="6" t="s">
        <v>64</v>
      </c>
      <c r="B7" s="6" t="s">
        <v>149</v>
      </c>
      <c r="C7" s="9" t="s">
        <v>66</v>
      </c>
      <c r="D7" s="9" t="s">
        <v>91</v>
      </c>
      <c r="E7" s="9" t="s">
        <v>84</v>
      </c>
      <c r="F7" s="9" t="s">
        <v>83</v>
      </c>
      <c r="G7" s="9" t="s">
        <v>93</v>
      </c>
      <c r="H7" s="9" t="s">
        <v>90</v>
      </c>
      <c r="I7" s="9" t="s">
        <v>88</v>
      </c>
      <c r="J7" s="9" t="s">
        <v>85</v>
      </c>
      <c r="K7" s="9" t="s">
        <v>87</v>
      </c>
      <c r="L7" s="9" t="s">
        <v>95</v>
      </c>
      <c r="M7" s="9" t="s">
        <v>94</v>
      </c>
      <c r="N7" s="9" t="s">
        <v>89</v>
      </c>
      <c r="O7" s="9" t="s">
        <v>92</v>
      </c>
      <c r="P7" s="9" t="s">
        <v>86</v>
      </c>
      <c r="Q7" s="11" t="s">
        <v>67</v>
      </c>
      <c r="R7" s="11" t="s">
        <v>150</v>
      </c>
      <c r="S7" s="11" t="s">
        <v>151</v>
      </c>
      <c r="T7" s="11" t="s">
        <v>152</v>
      </c>
      <c r="U7" s="11" t="s">
        <v>153</v>
      </c>
      <c r="V7" s="11" t="s">
        <v>154</v>
      </c>
      <c r="W7" s="11" t="s">
        <v>155</v>
      </c>
      <c r="X7" s="11" t="s">
        <v>156</v>
      </c>
      <c r="Y7" s="11" t="s">
        <v>157</v>
      </c>
      <c r="Z7" s="11" t="s">
        <v>158</v>
      </c>
      <c r="AA7" s="11" t="s">
        <v>159</v>
      </c>
      <c r="AB7" s="11" t="s">
        <v>160</v>
      </c>
      <c r="AC7" s="11" t="s">
        <v>161</v>
      </c>
      <c r="AD7" s="11" t="s">
        <v>162</v>
      </c>
    </row>
    <row r="8" spans="1:30" x14ac:dyDescent="0.35">
      <c r="A8" s="12" t="s">
        <v>96</v>
      </c>
      <c r="B8" s="12" t="s">
        <v>66</v>
      </c>
      <c r="C8" s="13">
        <v>2880</v>
      </c>
      <c r="D8" s="13">
        <v>1585</v>
      </c>
      <c r="E8" s="13">
        <v>50</v>
      </c>
      <c r="F8" s="13">
        <v>20</v>
      </c>
      <c r="G8" s="13">
        <v>155</v>
      </c>
      <c r="H8" s="13">
        <v>755</v>
      </c>
      <c r="I8" s="13">
        <v>5</v>
      </c>
      <c r="J8" s="13">
        <v>20</v>
      </c>
      <c r="K8" s="13" t="s">
        <v>100</v>
      </c>
      <c r="L8" s="13">
        <v>100</v>
      </c>
      <c r="M8" s="13" t="s">
        <v>100</v>
      </c>
      <c r="N8" s="13">
        <v>155</v>
      </c>
      <c r="O8" s="13">
        <v>25</v>
      </c>
      <c r="P8" s="13">
        <v>10</v>
      </c>
      <c r="Q8" s="14">
        <v>1</v>
      </c>
      <c r="R8" s="14">
        <v>1</v>
      </c>
      <c r="S8" s="14">
        <v>1</v>
      </c>
      <c r="T8" s="14">
        <v>1</v>
      </c>
      <c r="U8" s="14">
        <v>1</v>
      </c>
      <c r="V8" s="14">
        <v>1</v>
      </c>
      <c r="W8" s="14">
        <v>1</v>
      </c>
      <c r="X8" s="14">
        <v>1</v>
      </c>
      <c r="Y8" s="14" t="s">
        <v>100</v>
      </c>
      <c r="Z8" s="14">
        <v>1</v>
      </c>
      <c r="AA8" s="14" t="s">
        <v>100</v>
      </c>
      <c r="AB8" s="14">
        <v>1</v>
      </c>
      <c r="AC8" s="14">
        <v>1</v>
      </c>
      <c r="AD8" s="14">
        <v>1</v>
      </c>
    </row>
    <row r="9" spans="1:30" x14ac:dyDescent="0.35">
      <c r="A9" s="7" t="s">
        <v>96</v>
      </c>
      <c r="B9" s="7" t="s">
        <v>163</v>
      </c>
      <c r="C9" s="8">
        <v>1115</v>
      </c>
      <c r="D9" s="8">
        <v>645</v>
      </c>
      <c r="E9" s="8">
        <v>20</v>
      </c>
      <c r="F9" s="8">
        <v>5</v>
      </c>
      <c r="G9" s="8">
        <v>45</v>
      </c>
      <c r="H9" s="8">
        <v>295</v>
      </c>
      <c r="I9" s="8">
        <v>5</v>
      </c>
      <c r="J9" s="8">
        <v>10</v>
      </c>
      <c r="K9" s="8">
        <v>0</v>
      </c>
      <c r="L9" s="8">
        <v>35</v>
      </c>
      <c r="M9" s="8">
        <v>0</v>
      </c>
      <c r="N9" s="8">
        <v>45</v>
      </c>
      <c r="O9" s="8">
        <v>10</v>
      </c>
      <c r="P9" s="8" t="s">
        <v>100</v>
      </c>
      <c r="Q9" s="10">
        <v>0.39</v>
      </c>
      <c r="R9" s="10">
        <v>0.41</v>
      </c>
      <c r="S9" s="10">
        <v>0.37</v>
      </c>
      <c r="T9" s="10">
        <v>0.33</v>
      </c>
      <c r="U9" s="10">
        <v>0.3</v>
      </c>
      <c r="V9" s="10">
        <v>0.39</v>
      </c>
      <c r="W9" s="10">
        <v>0.5</v>
      </c>
      <c r="X9" s="10">
        <v>0.57999999999999996</v>
      </c>
      <c r="Y9" s="10">
        <v>0</v>
      </c>
      <c r="Z9" s="10">
        <v>0.35</v>
      </c>
      <c r="AA9" s="10">
        <v>0</v>
      </c>
      <c r="AB9" s="10">
        <v>0.28000000000000003</v>
      </c>
      <c r="AC9" s="10">
        <v>0.3</v>
      </c>
      <c r="AD9" s="10" t="s">
        <v>100</v>
      </c>
    </row>
    <row r="10" spans="1:30" x14ac:dyDescent="0.35">
      <c r="A10" s="7" t="s">
        <v>96</v>
      </c>
      <c r="B10" s="7" t="s">
        <v>164</v>
      </c>
      <c r="C10" s="8">
        <v>495</v>
      </c>
      <c r="D10" s="8">
        <v>305</v>
      </c>
      <c r="E10" s="8">
        <v>5</v>
      </c>
      <c r="F10" s="8" t="s">
        <v>100</v>
      </c>
      <c r="G10" s="8">
        <v>20</v>
      </c>
      <c r="H10" s="8">
        <v>120</v>
      </c>
      <c r="I10" s="8">
        <v>0</v>
      </c>
      <c r="J10" s="8">
        <v>0</v>
      </c>
      <c r="K10" s="8">
        <v>0</v>
      </c>
      <c r="L10" s="8">
        <v>10</v>
      </c>
      <c r="M10" s="8" t="s">
        <v>100</v>
      </c>
      <c r="N10" s="8">
        <v>30</v>
      </c>
      <c r="O10" s="8" t="s">
        <v>100</v>
      </c>
      <c r="P10" s="8" t="s">
        <v>100</v>
      </c>
      <c r="Q10" s="10">
        <v>0.17</v>
      </c>
      <c r="R10" s="10">
        <v>0.19</v>
      </c>
      <c r="S10" s="10">
        <v>0.14000000000000001</v>
      </c>
      <c r="T10" s="10" t="s">
        <v>100</v>
      </c>
      <c r="U10" s="10">
        <v>0.12</v>
      </c>
      <c r="V10" s="10">
        <v>0.16</v>
      </c>
      <c r="W10" s="10">
        <v>0</v>
      </c>
      <c r="X10" s="10">
        <v>0</v>
      </c>
      <c r="Y10" s="10">
        <v>0</v>
      </c>
      <c r="Z10" s="10">
        <v>0.09</v>
      </c>
      <c r="AA10" s="10" t="s">
        <v>100</v>
      </c>
      <c r="AB10" s="10">
        <v>0.19</v>
      </c>
      <c r="AC10" s="10" t="s">
        <v>100</v>
      </c>
      <c r="AD10" s="10" t="s">
        <v>100</v>
      </c>
    </row>
    <row r="11" spans="1:30" x14ac:dyDescent="0.35">
      <c r="A11" s="7" t="s">
        <v>96</v>
      </c>
      <c r="B11" s="7" t="s">
        <v>165</v>
      </c>
      <c r="C11" s="8">
        <v>455</v>
      </c>
      <c r="D11" s="8">
        <v>230</v>
      </c>
      <c r="E11" s="8">
        <v>5</v>
      </c>
      <c r="F11" s="8">
        <v>5</v>
      </c>
      <c r="G11" s="8">
        <v>15</v>
      </c>
      <c r="H11" s="8">
        <v>135</v>
      </c>
      <c r="I11" s="8" t="s">
        <v>100</v>
      </c>
      <c r="J11" s="8" t="s">
        <v>100</v>
      </c>
      <c r="K11" s="8">
        <v>0</v>
      </c>
      <c r="L11" s="8">
        <v>20</v>
      </c>
      <c r="M11" s="8">
        <v>0</v>
      </c>
      <c r="N11" s="8">
        <v>35</v>
      </c>
      <c r="O11" s="8">
        <v>5</v>
      </c>
      <c r="P11" s="8">
        <v>5</v>
      </c>
      <c r="Q11" s="10">
        <v>0.16</v>
      </c>
      <c r="R11" s="10">
        <v>0.15</v>
      </c>
      <c r="S11" s="10">
        <v>0.12</v>
      </c>
      <c r="T11" s="10">
        <v>0.24</v>
      </c>
      <c r="U11" s="10">
        <v>0.08</v>
      </c>
      <c r="V11" s="10">
        <v>0.18</v>
      </c>
      <c r="W11" s="10" t="s">
        <v>100</v>
      </c>
      <c r="X11" s="10" t="s">
        <v>100</v>
      </c>
      <c r="Y11" s="10">
        <v>0</v>
      </c>
      <c r="Z11" s="10">
        <v>0.18</v>
      </c>
      <c r="AA11" s="10">
        <v>0</v>
      </c>
      <c r="AB11" s="10">
        <v>0.23</v>
      </c>
      <c r="AC11" s="10">
        <v>0.26</v>
      </c>
      <c r="AD11" s="10">
        <v>0.4</v>
      </c>
    </row>
    <row r="12" spans="1:30" x14ac:dyDescent="0.35">
      <c r="A12" s="7" t="s">
        <v>96</v>
      </c>
      <c r="B12" s="7" t="s">
        <v>166</v>
      </c>
      <c r="C12" s="8">
        <v>795</v>
      </c>
      <c r="D12" s="8">
        <v>395</v>
      </c>
      <c r="E12" s="8">
        <v>15</v>
      </c>
      <c r="F12" s="8">
        <v>5</v>
      </c>
      <c r="G12" s="8">
        <v>75</v>
      </c>
      <c r="H12" s="8">
        <v>195</v>
      </c>
      <c r="I12" s="8" t="s">
        <v>100</v>
      </c>
      <c r="J12" s="8">
        <v>5</v>
      </c>
      <c r="K12" s="8" t="s">
        <v>100</v>
      </c>
      <c r="L12" s="8">
        <v>35</v>
      </c>
      <c r="M12" s="8" t="s">
        <v>100</v>
      </c>
      <c r="N12" s="8">
        <v>45</v>
      </c>
      <c r="O12" s="8">
        <v>10</v>
      </c>
      <c r="P12" s="8">
        <v>5</v>
      </c>
      <c r="Q12" s="10">
        <v>0.28000000000000003</v>
      </c>
      <c r="R12" s="10">
        <v>0.25</v>
      </c>
      <c r="S12" s="10">
        <v>0.35</v>
      </c>
      <c r="T12" s="10">
        <v>0.33</v>
      </c>
      <c r="U12" s="10">
        <v>0.49</v>
      </c>
      <c r="V12" s="10">
        <v>0.26</v>
      </c>
      <c r="W12" s="10" t="s">
        <v>100</v>
      </c>
      <c r="X12" s="10">
        <v>0.32</v>
      </c>
      <c r="Y12" s="10" t="s">
        <v>100</v>
      </c>
      <c r="Z12" s="10">
        <v>0.37</v>
      </c>
      <c r="AA12" s="10" t="s">
        <v>100</v>
      </c>
      <c r="AB12" s="10">
        <v>0.3</v>
      </c>
      <c r="AC12" s="10">
        <v>0.41</v>
      </c>
      <c r="AD12" s="10">
        <v>0.3</v>
      </c>
    </row>
    <row r="13" spans="1:30" x14ac:dyDescent="0.35">
      <c r="A13" s="7" t="s">
        <v>96</v>
      </c>
      <c r="B13" s="7" t="s">
        <v>167</v>
      </c>
      <c r="C13" s="8">
        <v>20</v>
      </c>
      <c r="D13" s="8">
        <v>10</v>
      </c>
      <c r="E13" s="8" t="s">
        <v>100</v>
      </c>
      <c r="F13" s="8">
        <v>0</v>
      </c>
      <c r="G13" s="8" t="s">
        <v>100</v>
      </c>
      <c r="H13" s="8">
        <v>10</v>
      </c>
      <c r="I13" s="8">
        <v>0</v>
      </c>
      <c r="J13" s="8" t="s">
        <v>100</v>
      </c>
      <c r="K13" s="8">
        <v>0</v>
      </c>
      <c r="L13" s="8">
        <v>0</v>
      </c>
      <c r="M13" s="8">
        <v>0</v>
      </c>
      <c r="N13" s="8" t="s">
        <v>100</v>
      </c>
      <c r="O13" s="8">
        <v>0</v>
      </c>
      <c r="P13" s="8">
        <v>0</v>
      </c>
      <c r="Q13" s="10">
        <v>0.01</v>
      </c>
      <c r="R13" s="10">
        <v>0.01</v>
      </c>
      <c r="S13" s="10" t="s">
        <v>100</v>
      </c>
      <c r="T13" s="10">
        <v>0</v>
      </c>
      <c r="U13" s="10" t="s">
        <v>100</v>
      </c>
      <c r="V13" s="10">
        <v>0.01</v>
      </c>
      <c r="W13" s="10">
        <v>0</v>
      </c>
      <c r="X13" s="10" t="s">
        <v>100</v>
      </c>
      <c r="Y13" s="10">
        <v>0</v>
      </c>
      <c r="Z13" s="10">
        <v>0</v>
      </c>
      <c r="AA13" s="10">
        <v>0</v>
      </c>
      <c r="AB13" s="10" t="s">
        <v>100</v>
      </c>
      <c r="AC13" s="10">
        <v>0</v>
      </c>
      <c r="AD13" s="10">
        <v>0</v>
      </c>
    </row>
    <row r="14" spans="1:30" x14ac:dyDescent="0.35">
      <c r="A14" s="12" t="s">
        <v>97</v>
      </c>
      <c r="B14" s="12" t="s">
        <v>66</v>
      </c>
      <c r="C14" s="13">
        <v>1250</v>
      </c>
      <c r="D14" s="13">
        <v>730</v>
      </c>
      <c r="E14" s="13">
        <v>5</v>
      </c>
      <c r="F14" s="13">
        <v>5</v>
      </c>
      <c r="G14" s="13">
        <v>35</v>
      </c>
      <c r="H14" s="13">
        <v>405</v>
      </c>
      <c r="I14" s="13">
        <v>5</v>
      </c>
      <c r="J14" s="13">
        <v>5</v>
      </c>
      <c r="K14" s="13">
        <v>0</v>
      </c>
      <c r="L14" s="13">
        <v>10</v>
      </c>
      <c r="M14" s="13" t="s">
        <v>100</v>
      </c>
      <c r="N14" s="13">
        <v>35</v>
      </c>
      <c r="O14" s="13">
        <v>10</v>
      </c>
      <c r="P14" s="13">
        <v>5</v>
      </c>
      <c r="Q14" s="14">
        <v>1</v>
      </c>
      <c r="R14" s="14">
        <v>1</v>
      </c>
      <c r="S14" s="14">
        <v>1</v>
      </c>
      <c r="T14" s="14">
        <v>1</v>
      </c>
      <c r="U14" s="14">
        <v>1</v>
      </c>
      <c r="V14" s="14">
        <v>1</v>
      </c>
      <c r="W14" s="14">
        <v>1</v>
      </c>
      <c r="X14" s="14">
        <v>1</v>
      </c>
      <c r="Y14" s="14">
        <v>0</v>
      </c>
      <c r="Z14" s="14">
        <v>1</v>
      </c>
      <c r="AA14" s="14" t="s">
        <v>100</v>
      </c>
      <c r="AB14" s="14">
        <v>1</v>
      </c>
      <c r="AC14" s="14">
        <v>1</v>
      </c>
      <c r="AD14" s="14">
        <v>1</v>
      </c>
    </row>
    <row r="15" spans="1:30" x14ac:dyDescent="0.35">
      <c r="A15" s="7" t="s">
        <v>97</v>
      </c>
      <c r="B15" s="7" t="s">
        <v>163</v>
      </c>
      <c r="C15" s="8">
        <v>650</v>
      </c>
      <c r="D15" s="8">
        <v>360</v>
      </c>
      <c r="E15" s="8">
        <v>5</v>
      </c>
      <c r="F15" s="8" t="s">
        <v>100</v>
      </c>
      <c r="G15" s="8">
        <v>15</v>
      </c>
      <c r="H15" s="8">
        <v>255</v>
      </c>
      <c r="I15" s="8" t="s">
        <v>100</v>
      </c>
      <c r="J15" s="8" t="s">
        <v>100</v>
      </c>
      <c r="K15" s="8">
        <v>0</v>
      </c>
      <c r="L15" s="8" t="s">
        <v>100</v>
      </c>
      <c r="M15" s="8">
        <v>0</v>
      </c>
      <c r="N15" s="8">
        <v>5</v>
      </c>
      <c r="O15" s="8">
        <v>5</v>
      </c>
      <c r="P15" s="8" t="s">
        <v>100</v>
      </c>
      <c r="Q15" s="10">
        <v>0.52</v>
      </c>
      <c r="R15" s="10">
        <v>0.49</v>
      </c>
      <c r="S15" s="10">
        <v>0.56999999999999995</v>
      </c>
      <c r="T15" s="10" t="s">
        <v>100</v>
      </c>
      <c r="U15" s="10">
        <v>0.44</v>
      </c>
      <c r="V15" s="10">
        <v>0.63</v>
      </c>
      <c r="W15" s="10" t="s">
        <v>100</v>
      </c>
      <c r="X15" s="10" t="s">
        <v>100</v>
      </c>
      <c r="Y15" s="10">
        <v>0</v>
      </c>
      <c r="Z15" s="10" t="s">
        <v>100</v>
      </c>
      <c r="AA15" s="10">
        <v>0</v>
      </c>
      <c r="AB15" s="10">
        <v>0.16</v>
      </c>
      <c r="AC15" s="10">
        <v>0.44</v>
      </c>
      <c r="AD15" s="10" t="s">
        <v>100</v>
      </c>
    </row>
    <row r="16" spans="1:30" x14ac:dyDescent="0.35">
      <c r="A16" s="7" t="s">
        <v>97</v>
      </c>
      <c r="B16" s="7" t="s">
        <v>164</v>
      </c>
      <c r="C16" s="8">
        <v>220</v>
      </c>
      <c r="D16" s="8">
        <v>125</v>
      </c>
      <c r="E16" s="8" t="s">
        <v>100</v>
      </c>
      <c r="F16" s="8">
        <v>5</v>
      </c>
      <c r="G16" s="8">
        <v>5</v>
      </c>
      <c r="H16" s="8">
        <v>55</v>
      </c>
      <c r="I16" s="8" t="s">
        <v>100</v>
      </c>
      <c r="J16" s="8" t="s">
        <v>100</v>
      </c>
      <c r="K16" s="8">
        <v>0</v>
      </c>
      <c r="L16" s="8" t="s">
        <v>100</v>
      </c>
      <c r="M16" s="8" t="s">
        <v>100</v>
      </c>
      <c r="N16" s="8">
        <v>15</v>
      </c>
      <c r="O16" s="8" t="s">
        <v>100</v>
      </c>
      <c r="P16" s="8" t="s">
        <v>100</v>
      </c>
      <c r="Q16" s="10">
        <v>0.17</v>
      </c>
      <c r="R16" s="10">
        <v>0.17</v>
      </c>
      <c r="S16" s="10" t="s">
        <v>100</v>
      </c>
      <c r="T16" s="10">
        <v>0.43</v>
      </c>
      <c r="U16" s="10">
        <v>0.18</v>
      </c>
      <c r="V16" s="10">
        <v>0.14000000000000001</v>
      </c>
      <c r="W16" s="10" t="s">
        <v>100</v>
      </c>
      <c r="X16" s="10" t="s">
        <v>100</v>
      </c>
      <c r="Y16" s="10">
        <v>0</v>
      </c>
      <c r="Z16" s="10" t="s">
        <v>100</v>
      </c>
      <c r="AA16" s="10" t="s">
        <v>100</v>
      </c>
      <c r="AB16" s="10">
        <v>0.43</v>
      </c>
      <c r="AC16" s="10" t="s">
        <v>100</v>
      </c>
      <c r="AD16" s="10" t="s">
        <v>100</v>
      </c>
    </row>
    <row r="17" spans="1:30" x14ac:dyDescent="0.35">
      <c r="A17" s="7" t="s">
        <v>97</v>
      </c>
      <c r="B17" s="7" t="s">
        <v>165</v>
      </c>
      <c r="C17" s="8">
        <v>210</v>
      </c>
      <c r="D17" s="8">
        <v>140</v>
      </c>
      <c r="E17" s="8" t="s">
        <v>100</v>
      </c>
      <c r="F17" s="8" t="s">
        <v>100</v>
      </c>
      <c r="G17" s="8">
        <v>5</v>
      </c>
      <c r="H17" s="8">
        <v>40</v>
      </c>
      <c r="I17" s="8">
        <v>0</v>
      </c>
      <c r="J17" s="8">
        <v>5</v>
      </c>
      <c r="K17" s="8">
        <v>0</v>
      </c>
      <c r="L17" s="8">
        <v>5</v>
      </c>
      <c r="M17" s="8">
        <v>0</v>
      </c>
      <c r="N17" s="8">
        <v>10</v>
      </c>
      <c r="O17" s="8" t="s">
        <v>100</v>
      </c>
      <c r="P17" s="8">
        <v>0</v>
      </c>
      <c r="Q17" s="10">
        <v>0.17</v>
      </c>
      <c r="R17" s="10">
        <v>0.19</v>
      </c>
      <c r="S17" s="10" t="s">
        <v>100</v>
      </c>
      <c r="T17" s="10" t="s">
        <v>100</v>
      </c>
      <c r="U17" s="10">
        <v>0.21</v>
      </c>
      <c r="V17" s="10">
        <v>0.1</v>
      </c>
      <c r="W17" s="10">
        <v>0</v>
      </c>
      <c r="X17" s="10">
        <v>0.43</v>
      </c>
      <c r="Y17" s="10">
        <v>0</v>
      </c>
      <c r="Z17" s="10">
        <v>0.56000000000000005</v>
      </c>
      <c r="AA17" s="10">
        <v>0</v>
      </c>
      <c r="AB17" s="10">
        <v>0.3</v>
      </c>
      <c r="AC17" s="10" t="s">
        <v>100</v>
      </c>
      <c r="AD17" s="10">
        <v>0</v>
      </c>
    </row>
    <row r="18" spans="1:30" x14ac:dyDescent="0.35">
      <c r="A18" s="7" t="s">
        <v>97</v>
      </c>
      <c r="B18" s="7" t="s">
        <v>166</v>
      </c>
      <c r="C18" s="8">
        <v>150</v>
      </c>
      <c r="D18" s="8">
        <v>90</v>
      </c>
      <c r="E18" s="8" t="s">
        <v>100</v>
      </c>
      <c r="F18" s="8" t="s">
        <v>100</v>
      </c>
      <c r="G18" s="8">
        <v>5</v>
      </c>
      <c r="H18" s="8">
        <v>50</v>
      </c>
      <c r="I18" s="8" t="s">
        <v>100</v>
      </c>
      <c r="J18" s="8" t="s">
        <v>100</v>
      </c>
      <c r="K18" s="8">
        <v>0</v>
      </c>
      <c r="L18" s="8" t="s">
        <v>100</v>
      </c>
      <c r="M18" s="8">
        <v>0</v>
      </c>
      <c r="N18" s="8">
        <v>5</v>
      </c>
      <c r="O18" s="8">
        <v>0</v>
      </c>
      <c r="P18" s="8">
        <v>0</v>
      </c>
      <c r="Q18" s="10">
        <v>0.12</v>
      </c>
      <c r="R18" s="10">
        <v>0.12</v>
      </c>
      <c r="S18" s="10" t="s">
        <v>100</v>
      </c>
      <c r="T18" s="10" t="s">
        <v>100</v>
      </c>
      <c r="U18" s="10">
        <v>0.15</v>
      </c>
      <c r="V18" s="10">
        <v>0.12</v>
      </c>
      <c r="W18" s="10" t="s">
        <v>100</v>
      </c>
      <c r="X18" s="10" t="s">
        <v>100</v>
      </c>
      <c r="Y18" s="10">
        <v>0</v>
      </c>
      <c r="Z18" s="10" t="s">
        <v>100</v>
      </c>
      <c r="AA18" s="10">
        <v>0</v>
      </c>
      <c r="AB18" s="10">
        <v>0.11</v>
      </c>
      <c r="AC18" s="10">
        <v>0</v>
      </c>
      <c r="AD18" s="10">
        <v>0</v>
      </c>
    </row>
    <row r="19" spans="1:30" x14ac:dyDescent="0.35">
      <c r="A19" s="7" t="s">
        <v>97</v>
      </c>
      <c r="B19" s="7" t="s">
        <v>167</v>
      </c>
      <c r="C19" s="8">
        <v>20</v>
      </c>
      <c r="D19" s="8">
        <v>15</v>
      </c>
      <c r="E19" s="8">
        <v>0</v>
      </c>
      <c r="F19" s="8">
        <v>0</v>
      </c>
      <c r="G19" s="8" t="s">
        <v>100</v>
      </c>
      <c r="H19" s="8">
        <v>5</v>
      </c>
      <c r="I19" s="8">
        <v>0</v>
      </c>
      <c r="J19" s="8">
        <v>0</v>
      </c>
      <c r="K19" s="8">
        <v>0</v>
      </c>
      <c r="L19" s="8">
        <v>0</v>
      </c>
      <c r="M19" s="8">
        <v>0</v>
      </c>
      <c r="N19" s="8">
        <v>0</v>
      </c>
      <c r="O19" s="8" t="s">
        <v>100</v>
      </c>
      <c r="P19" s="8">
        <v>0</v>
      </c>
      <c r="Q19" s="10">
        <v>0.02</v>
      </c>
      <c r="R19" s="10">
        <v>0.02</v>
      </c>
      <c r="S19" s="10">
        <v>0</v>
      </c>
      <c r="T19" s="10">
        <v>0</v>
      </c>
      <c r="U19" s="10" t="s">
        <v>100</v>
      </c>
      <c r="V19" s="10">
        <v>0.01</v>
      </c>
      <c r="W19" s="10">
        <v>0</v>
      </c>
      <c r="X19" s="10">
        <v>0</v>
      </c>
      <c r="Y19" s="10">
        <v>0</v>
      </c>
      <c r="Z19" s="10">
        <v>0</v>
      </c>
      <c r="AA19" s="10">
        <v>0</v>
      </c>
      <c r="AB19" s="10">
        <v>0</v>
      </c>
      <c r="AC19" s="10" t="s">
        <v>100</v>
      </c>
      <c r="AD19" s="10">
        <v>0</v>
      </c>
    </row>
    <row r="21" spans="1:30" x14ac:dyDescent="0.35">
      <c r="A21" s="5" t="s">
        <v>169</v>
      </c>
    </row>
    <row r="22" spans="1:30" ht="62" x14ac:dyDescent="0.35">
      <c r="A22" s="6" t="s">
        <v>64</v>
      </c>
      <c r="B22" s="6" t="s">
        <v>149</v>
      </c>
      <c r="C22" s="9" t="s">
        <v>66</v>
      </c>
      <c r="D22" s="11" t="s">
        <v>67</v>
      </c>
      <c r="E22" s="9" t="s">
        <v>120</v>
      </c>
      <c r="F22" s="11" t="s">
        <v>170</v>
      </c>
      <c r="G22" s="9" t="s">
        <v>118</v>
      </c>
      <c r="H22" s="11" t="s">
        <v>171</v>
      </c>
      <c r="I22" s="9" t="s">
        <v>121</v>
      </c>
      <c r="J22" s="11" t="s">
        <v>172</v>
      </c>
      <c r="K22" s="9" t="s">
        <v>117</v>
      </c>
      <c r="L22" s="11" t="s">
        <v>173</v>
      </c>
      <c r="M22" s="9" t="s">
        <v>115</v>
      </c>
      <c r="N22" s="11" t="s">
        <v>174</v>
      </c>
      <c r="O22" s="9" t="s">
        <v>116</v>
      </c>
      <c r="P22" s="11" t="s">
        <v>175</v>
      </c>
      <c r="Q22" s="9" t="s">
        <v>119</v>
      </c>
      <c r="R22" s="11" t="s">
        <v>176</v>
      </c>
    </row>
    <row r="23" spans="1:30" x14ac:dyDescent="0.35">
      <c r="A23" s="12" t="s">
        <v>96</v>
      </c>
      <c r="B23" s="12" t="s">
        <v>66</v>
      </c>
      <c r="C23" s="13">
        <v>2880</v>
      </c>
      <c r="D23" s="14">
        <v>1</v>
      </c>
      <c r="E23" s="13">
        <v>155</v>
      </c>
      <c r="F23" s="14">
        <v>1</v>
      </c>
      <c r="G23" s="13">
        <v>155</v>
      </c>
      <c r="H23" s="14">
        <v>1</v>
      </c>
      <c r="I23" s="13">
        <v>145</v>
      </c>
      <c r="J23" s="14">
        <v>1</v>
      </c>
      <c r="K23" s="13">
        <v>300</v>
      </c>
      <c r="L23" s="14">
        <v>1</v>
      </c>
      <c r="M23" s="13">
        <v>1140</v>
      </c>
      <c r="N23" s="14">
        <v>1</v>
      </c>
      <c r="O23" s="13">
        <v>835</v>
      </c>
      <c r="P23" s="14">
        <v>1</v>
      </c>
      <c r="Q23" s="13">
        <v>150</v>
      </c>
      <c r="R23" s="14">
        <v>1</v>
      </c>
    </row>
    <row r="24" spans="1:30" x14ac:dyDescent="0.35">
      <c r="A24" s="7" t="s">
        <v>96</v>
      </c>
      <c r="B24" s="7" t="s">
        <v>163</v>
      </c>
      <c r="C24" s="8">
        <v>1115</v>
      </c>
      <c r="D24" s="10">
        <v>0.39</v>
      </c>
      <c r="E24" s="8">
        <v>55</v>
      </c>
      <c r="F24" s="10">
        <v>0.35</v>
      </c>
      <c r="G24" s="8">
        <v>40</v>
      </c>
      <c r="H24" s="10">
        <v>0.27</v>
      </c>
      <c r="I24" s="8">
        <v>55</v>
      </c>
      <c r="J24" s="10">
        <v>0.38</v>
      </c>
      <c r="K24" s="8">
        <v>105</v>
      </c>
      <c r="L24" s="10">
        <v>0.35</v>
      </c>
      <c r="M24" s="8">
        <v>460</v>
      </c>
      <c r="N24" s="10">
        <v>0.4</v>
      </c>
      <c r="O24" s="8">
        <v>360</v>
      </c>
      <c r="P24" s="10">
        <v>0.43</v>
      </c>
      <c r="Q24" s="8">
        <v>35</v>
      </c>
      <c r="R24" s="10">
        <v>0.25</v>
      </c>
    </row>
    <row r="25" spans="1:30" x14ac:dyDescent="0.35">
      <c r="A25" s="7" t="s">
        <v>96</v>
      </c>
      <c r="B25" s="7" t="s">
        <v>164</v>
      </c>
      <c r="C25" s="8">
        <v>495</v>
      </c>
      <c r="D25" s="10">
        <v>0.17</v>
      </c>
      <c r="E25" s="8">
        <v>30</v>
      </c>
      <c r="F25" s="10">
        <v>0.19</v>
      </c>
      <c r="G25" s="8">
        <v>40</v>
      </c>
      <c r="H25" s="10">
        <v>0.25</v>
      </c>
      <c r="I25" s="8">
        <v>20</v>
      </c>
      <c r="J25" s="10">
        <v>0.14000000000000001</v>
      </c>
      <c r="K25" s="8">
        <v>70</v>
      </c>
      <c r="L25" s="10">
        <v>0.23</v>
      </c>
      <c r="M25" s="8">
        <v>185</v>
      </c>
      <c r="N25" s="10">
        <v>0.16</v>
      </c>
      <c r="O25" s="8">
        <v>115</v>
      </c>
      <c r="P25" s="10">
        <v>0.14000000000000001</v>
      </c>
      <c r="Q25" s="8">
        <v>35</v>
      </c>
      <c r="R25" s="10">
        <v>0.22</v>
      </c>
    </row>
    <row r="26" spans="1:30" x14ac:dyDescent="0.35">
      <c r="A26" s="7" t="s">
        <v>96</v>
      </c>
      <c r="B26" s="7" t="s">
        <v>165</v>
      </c>
      <c r="C26" s="8">
        <v>455</v>
      </c>
      <c r="D26" s="10">
        <v>0.16</v>
      </c>
      <c r="E26" s="8">
        <v>30</v>
      </c>
      <c r="F26" s="10">
        <v>0.19</v>
      </c>
      <c r="G26" s="8">
        <v>35</v>
      </c>
      <c r="H26" s="10">
        <v>0.24</v>
      </c>
      <c r="I26" s="8">
        <v>20</v>
      </c>
      <c r="J26" s="10">
        <v>0.13</v>
      </c>
      <c r="K26" s="8">
        <v>55</v>
      </c>
      <c r="L26" s="10">
        <v>0.18</v>
      </c>
      <c r="M26" s="8">
        <v>170</v>
      </c>
      <c r="N26" s="10">
        <v>0.15</v>
      </c>
      <c r="O26" s="8">
        <v>120</v>
      </c>
      <c r="P26" s="10">
        <v>0.14000000000000001</v>
      </c>
      <c r="Q26" s="8">
        <v>30</v>
      </c>
      <c r="R26" s="10">
        <v>0.2</v>
      </c>
    </row>
    <row r="27" spans="1:30" x14ac:dyDescent="0.35">
      <c r="A27" s="7" t="s">
        <v>96</v>
      </c>
      <c r="B27" s="7" t="s">
        <v>166</v>
      </c>
      <c r="C27" s="8">
        <v>795</v>
      </c>
      <c r="D27" s="10">
        <v>0.28000000000000003</v>
      </c>
      <c r="E27" s="8">
        <v>40</v>
      </c>
      <c r="F27" s="10">
        <v>0.26</v>
      </c>
      <c r="G27" s="8">
        <v>35</v>
      </c>
      <c r="H27" s="10">
        <v>0.22</v>
      </c>
      <c r="I27" s="8">
        <v>50</v>
      </c>
      <c r="J27" s="10">
        <v>0.33</v>
      </c>
      <c r="K27" s="8">
        <v>70</v>
      </c>
      <c r="L27" s="10">
        <v>0.23</v>
      </c>
      <c r="M27" s="8">
        <v>320</v>
      </c>
      <c r="N27" s="10">
        <v>0.28000000000000003</v>
      </c>
      <c r="O27" s="8">
        <v>235</v>
      </c>
      <c r="P27" s="10">
        <v>0.28000000000000003</v>
      </c>
      <c r="Q27" s="8">
        <v>45</v>
      </c>
      <c r="R27" s="10">
        <v>0.3</v>
      </c>
    </row>
    <row r="28" spans="1:30" x14ac:dyDescent="0.35">
      <c r="A28" s="7" t="s">
        <v>96</v>
      </c>
      <c r="B28" s="7" t="s">
        <v>167</v>
      </c>
      <c r="C28" s="8">
        <v>20</v>
      </c>
      <c r="D28" s="10">
        <v>0.01</v>
      </c>
      <c r="E28" s="8" t="s">
        <v>100</v>
      </c>
      <c r="F28" s="10" t="s">
        <v>100</v>
      </c>
      <c r="G28" s="8">
        <v>5</v>
      </c>
      <c r="H28" s="10">
        <v>0.02</v>
      </c>
      <c r="I28" s="8" t="s">
        <v>100</v>
      </c>
      <c r="J28" s="10" t="s">
        <v>100</v>
      </c>
      <c r="K28" s="8">
        <v>5</v>
      </c>
      <c r="L28" s="10">
        <v>0.01</v>
      </c>
      <c r="M28" s="8">
        <v>5</v>
      </c>
      <c r="N28" s="10">
        <v>0.01</v>
      </c>
      <c r="O28" s="8" t="s">
        <v>100</v>
      </c>
      <c r="P28" s="10" t="s">
        <v>100</v>
      </c>
      <c r="Q28" s="8">
        <v>5</v>
      </c>
      <c r="R28" s="10">
        <v>0.03</v>
      </c>
    </row>
    <row r="29" spans="1:30" x14ac:dyDescent="0.35">
      <c r="A29" s="12" t="s">
        <v>97</v>
      </c>
      <c r="B29" s="12" t="s">
        <v>66</v>
      </c>
      <c r="C29" s="13">
        <v>1250</v>
      </c>
      <c r="D29" s="14">
        <v>1</v>
      </c>
      <c r="E29" s="13">
        <v>60</v>
      </c>
      <c r="F29" s="14">
        <v>1</v>
      </c>
      <c r="G29" s="13">
        <v>80</v>
      </c>
      <c r="H29" s="14">
        <v>1</v>
      </c>
      <c r="I29" s="13">
        <v>60</v>
      </c>
      <c r="J29" s="14">
        <v>1</v>
      </c>
      <c r="K29" s="13">
        <v>155</v>
      </c>
      <c r="L29" s="14">
        <v>1</v>
      </c>
      <c r="M29" s="13">
        <v>475</v>
      </c>
      <c r="N29" s="14">
        <v>1</v>
      </c>
      <c r="O29" s="13">
        <v>380</v>
      </c>
      <c r="P29" s="14">
        <v>1</v>
      </c>
      <c r="Q29" s="13">
        <v>40</v>
      </c>
      <c r="R29" s="14">
        <v>1</v>
      </c>
    </row>
    <row r="30" spans="1:30" x14ac:dyDescent="0.35">
      <c r="A30" s="7" t="s">
        <v>97</v>
      </c>
      <c r="B30" s="7" t="s">
        <v>163</v>
      </c>
      <c r="C30" s="8">
        <v>650</v>
      </c>
      <c r="D30" s="10">
        <v>0.52</v>
      </c>
      <c r="E30" s="8">
        <v>35</v>
      </c>
      <c r="F30" s="10">
        <v>0.57999999999999996</v>
      </c>
      <c r="G30" s="8">
        <v>20</v>
      </c>
      <c r="H30" s="10">
        <v>0.22</v>
      </c>
      <c r="I30" s="8">
        <v>35</v>
      </c>
      <c r="J30" s="10">
        <v>0.57999999999999996</v>
      </c>
      <c r="K30" s="8">
        <v>55</v>
      </c>
      <c r="L30" s="10">
        <v>0.36</v>
      </c>
      <c r="M30" s="8">
        <v>245</v>
      </c>
      <c r="N30" s="10">
        <v>0.51</v>
      </c>
      <c r="O30" s="8">
        <v>245</v>
      </c>
      <c r="P30" s="10">
        <v>0.65</v>
      </c>
      <c r="Q30" s="8">
        <v>15</v>
      </c>
      <c r="R30" s="10">
        <v>0.37</v>
      </c>
    </row>
    <row r="31" spans="1:30" x14ac:dyDescent="0.35">
      <c r="A31" s="7" t="s">
        <v>97</v>
      </c>
      <c r="B31" s="7" t="s">
        <v>164</v>
      </c>
      <c r="C31" s="8">
        <v>220</v>
      </c>
      <c r="D31" s="10">
        <v>0.17</v>
      </c>
      <c r="E31" s="8">
        <v>5</v>
      </c>
      <c r="F31" s="10">
        <v>0.12</v>
      </c>
      <c r="G31" s="8">
        <v>30</v>
      </c>
      <c r="H31" s="10">
        <v>0.35</v>
      </c>
      <c r="I31" s="8">
        <v>10</v>
      </c>
      <c r="J31" s="10">
        <v>0.13</v>
      </c>
      <c r="K31" s="8">
        <v>35</v>
      </c>
      <c r="L31" s="10">
        <v>0.22</v>
      </c>
      <c r="M31" s="8">
        <v>95</v>
      </c>
      <c r="N31" s="10">
        <v>0.2</v>
      </c>
      <c r="O31" s="8">
        <v>40</v>
      </c>
      <c r="P31" s="10">
        <v>0.1</v>
      </c>
      <c r="Q31" s="8">
        <v>10</v>
      </c>
      <c r="R31" s="10">
        <v>0.2</v>
      </c>
    </row>
    <row r="32" spans="1:30" x14ac:dyDescent="0.35">
      <c r="A32" s="7" t="s">
        <v>97</v>
      </c>
      <c r="B32" s="7" t="s">
        <v>165</v>
      </c>
      <c r="C32" s="8">
        <v>210</v>
      </c>
      <c r="D32" s="10">
        <v>0.17</v>
      </c>
      <c r="E32" s="8">
        <v>10</v>
      </c>
      <c r="F32" s="10">
        <v>0.17</v>
      </c>
      <c r="G32" s="8">
        <v>25</v>
      </c>
      <c r="H32" s="10">
        <v>0.33</v>
      </c>
      <c r="I32" s="8">
        <v>10</v>
      </c>
      <c r="J32" s="10">
        <v>0.16</v>
      </c>
      <c r="K32" s="8">
        <v>55</v>
      </c>
      <c r="L32" s="10">
        <v>0.34</v>
      </c>
      <c r="M32" s="8">
        <v>80</v>
      </c>
      <c r="N32" s="10">
        <v>0.17</v>
      </c>
      <c r="O32" s="8">
        <v>20</v>
      </c>
      <c r="P32" s="10">
        <v>0.05</v>
      </c>
      <c r="Q32" s="8">
        <v>15</v>
      </c>
      <c r="R32" s="10">
        <v>0.32</v>
      </c>
    </row>
    <row r="33" spans="1:18" x14ac:dyDescent="0.35">
      <c r="A33" s="7" t="s">
        <v>97</v>
      </c>
      <c r="B33" s="7" t="s">
        <v>166</v>
      </c>
      <c r="C33" s="8">
        <v>150</v>
      </c>
      <c r="D33" s="10">
        <v>0.12</v>
      </c>
      <c r="E33" s="8">
        <v>5</v>
      </c>
      <c r="F33" s="10">
        <v>0.1</v>
      </c>
      <c r="G33" s="8">
        <v>5</v>
      </c>
      <c r="H33" s="10">
        <v>7.0000000000000007E-2</v>
      </c>
      <c r="I33" s="8">
        <v>10</v>
      </c>
      <c r="J33" s="10">
        <v>0.13</v>
      </c>
      <c r="K33" s="8">
        <v>10</v>
      </c>
      <c r="L33" s="10">
        <v>0.06</v>
      </c>
      <c r="M33" s="8">
        <v>50</v>
      </c>
      <c r="N33" s="10">
        <v>0.11</v>
      </c>
      <c r="O33" s="8">
        <v>65</v>
      </c>
      <c r="P33" s="10">
        <v>0.18</v>
      </c>
      <c r="Q33" s="8">
        <v>5</v>
      </c>
      <c r="R33" s="10">
        <v>0.1</v>
      </c>
    </row>
    <row r="34" spans="1:18" x14ac:dyDescent="0.35">
      <c r="A34" s="7" t="s">
        <v>97</v>
      </c>
      <c r="B34" s="7" t="s">
        <v>167</v>
      </c>
      <c r="C34" s="8">
        <v>20</v>
      </c>
      <c r="D34" s="10">
        <v>0.02</v>
      </c>
      <c r="E34" s="8" t="s">
        <v>100</v>
      </c>
      <c r="F34" s="10" t="s">
        <v>100</v>
      </c>
      <c r="G34" s="8" t="s">
        <v>100</v>
      </c>
      <c r="H34" s="10" t="s">
        <v>100</v>
      </c>
      <c r="I34" s="8">
        <v>0</v>
      </c>
      <c r="J34" s="10">
        <v>0</v>
      </c>
      <c r="K34" s="8" t="s">
        <v>100</v>
      </c>
      <c r="L34" s="10" t="s">
        <v>100</v>
      </c>
      <c r="M34" s="8">
        <v>5</v>
      </c>
      <c r="N34" s="10">
        <v>0.01</v>
      </c>
      <c r="O34" s="8">
        <v>10</v>
      </c>
      <c r="P34" s="10">
        <v>0.02</v>
      </c>
      <c r="Q34" s="8" t="s">
        <v>100</v>
      </c>
      <c r="R34" s="10" t="s">
        <v>100</v>
      </c>
    </row>
    <row r="36" spans="1:18" x14ac:dyDescent="0.35">
      <c r="A36" s="5" t="s">
        <v>178</v>
      </c>
    </row>
    <row r="37" spans="1:18" ht="31" x14ac:dyDescent="0.35">
      <c r="A37" s="6" t="s">
        <v>64</v>
      </c>
      <c r="B37" s="6" t="s">
        <v>149</v>
      </c>
      <c r="C37" s="9" t="s">
        <v>66</v>
      </c>
      <c r="D37" s="11" t="s">
        <v>67</v>
      </c>
      <c r="E37" s="9" t="s">
        <v>68</v>
      </c>
      <c r="F37" s="11" t="s">
        <v>69</v>
      </c>
      <c r="G37" s="9" t="s">
        <v>70</v>
      </c>
      <c r="H37" s="11" t="s">
        <v>71</v>
      </c>
      <c r="I37" s="9" t="s">
        <v>72</v>
      </c>
      <c r="J37" s="11" t="s">
        <v>73</v>
      </c>
      <c r="K37" s="9" t="s">
        <v>74</v>
      </c>
      <c r="L37" s="11" t="s">
        <v>75</v>
      </c>
      <c r="M37" s="9" t="s">
        <v>76</v>
      </c>
      <c r="N37" s="11" t="s">
        <v>77</v>
      </c>
      <c r="O37" s="9" t="s">
        <v>78</v>
      </c>
      <c r="P37" s="11" t="s">
        <v>79</v>
      </c>
      <c r="Q37" s="9" t="s">
        <v>80</v>
      </c>
      <c r="R37" s="11" t="s">
        <v>81</v>
      </c>
    </row>
    <row r="38" spans="1:18" x14ac:dyDescent="0.35">
      <c r="A38" s="12" t="s">
        <v>96</v>
      </c>
      <c r="B38" s="12" t="s">
        <v>66</v>
      </c>
      <c r="C38" s="13">
        <v>8815</v>
      </c>
      <c r="D38" s="14">
        <v>1</v>
      </c>
      <c r="E38" s="13">
        <v>75</v>
      </c>
      <c r="F38" s="14">
        <v>1</v>
      </c>
      <c r="G38" s="13">
        <v>185</v>
      </c>
      <c r="H38" s="14">
        <v>1</v>
      </c>
      <c r="I38" s="13">
        <v>220</v>
      </c>
      <c r="J38" s="14">
        <v>1</v>
      </c>
      <c r="K38" s="13">
        <v>400</v>
      </c>
      <c r="L38" s="14">
        <v>1</v>
      </c>
      <c r="M38" s="13">
        <v>1720</v>
      </c>
      <c r="N38" s="14">
        <v>1</v>
      </c>
      <c r="O38" s="13">
        <v>3335</v>
      </c>
      <c r="P38" s="14">
        <v>1</v>
      </c>
      <c r="Q38" s="13">
        <v>2880</v>
      </c>
      <c r="R38" s="14">
        <v>1</v>
      </c>
    </row>
    <row r="39" spans="1:18" x14ac:dyDescent="0.35">
      <c r="A39" s="7" t="s">
        <v>96</v>
      </c>
      <c r="B39" s="7" t="s">
        <v>163</v>
      </c>
      <c r="C39" s="8">
        <v>3545</v>
      </c>
      <c r="D39" s="10">
        <v>0.4</v>
      </c>
      <c r="E39" s="8">
        <v>35</v>
      </c>
      <c r="F39" s="10">
        <v>0.44</v>
      </c>
      <c r="G39" s="8">
        <v>135</v>
      </c>
      <c r="H39" s="10">
        <v>0.72</v>
      </c>
      <c r="I39" s="8">
        <v>150</v>
      </c>
      <c r="J39" s="10">
        <v>0.69</v>
      </c>
      <c r="K39" s="8">
        <v>145</v>
      </c>
      <c r="L39" s="10">
        <v>0.37</v>
      </c>
      <c r="M39" s="8">
        <v>615</v>
      </c>
      <c r="N39" s="10">
        <v>0.36</v>
      </c>
      <c r="O39" s="8">
        <v>1350</v>
      </c>
      <c r="P39" s="10">
        <v>0.41</v>
      </c>
      <c r="Q39" s="8">
        <v>1115</v>
      </c>
      <c r="R39" s="10">
        <v>0.39</v>
      </c>
    </row>
    <row r="40" spans="1:18" x14ac:dyDescent="0.35">
      <c r="A40" s="7" t="s">
        <v>96</v>
      </c>
      <c r="B40" s="7" t="s">
        <v>164</v>
      </c>
      <c r="C40" s="8">
        <v>1085</v>
      </c>
      <c r="D40" s="10">
        <v>0.12</v>
      </c>
      <c r="E40" s="8" t="s">
        <v>100</v>
      </c>
      <c r="F40" s="10" t="s">
        <v>100</v>
      </c>
      <c r="G40" s="8">
        <v>15</v>
      </c>
      <c r="H40" s="10">
        <v>0.08</v>
      </c>
      <c r="I40" s="8">
        <v>25</v>
      </c>
      <c r="J40" s="10">
        <v>0.12</v>
      </c>
      <c r="K40" s="8">
        <v>25</v>
      </c>
      <c r="L40" s="10">
        <v>0.06</v>
      </c>
      <c r="M40" s="8">
        <v>145</v>
      </c>
      <c r="N40" s="10">
        <v>0.09</v>
      </c>
      <c r="O40" s="8">
        <v>375</v>
      </c>
      <c r="P40" s="10">
        <v>0.11</v>
      </c>
      <c r="Q40" s="8">
        <v>495</v>
      </c>
      <c r="R40" s="10">
        <v>0.17</v>
      </c>
    </row>
    <row r="41" spans="1:18" x14ac:dyDescent="0.35">
      <c r="A41" s="7" t="s">
        <v>96</v>
      </c>
      <c r="B41" s="7" t="s">
        <v>165</v>
      </c>
      <c r="C41" s="8">
        <v>1225</v>
      </c>
      <c r="D41" s="10">
        <v>0.14000000000000001</v>
      </c>
      <c r="E41" s="8">
        <v>40</v>
      </c>
      <c r="F41" s="10">
        <v>0.55000000000000004</v>
      </c>
      <c r="G41" s="8">
        <v>30</v>
      </c>
      <c r="H41" s="10">
        <v>0.15</v>
      </c>
      <c r="I41" s="8">
        <v>35</v>
      </c>
      <c r="J41" s="10">
        <v>0.16</v>
      </c>
      <c r="K41" s="8">
        <v>30</v>
      </c>
      <c r="L41" s="10">
        <v>0.08</v>
      </c>
      <c r="M41" s="8">
        <v>180</v>
      </c>
      <c r="N41" s="10">
        <v>0.1</v>
      </c>
      <c r="O41" s="8">
        <v>455</v>
      </c>
      <c r="P41" s="10">
        <v>0.14000000000000001</v>
      </c>
      <c r="Q41" s="8">
        <v>455</v>
      </c>
      <c r="R41" s="10">
        <v>0.16</v>
      </c>
    </row>
    <row r="42" spans="1:18" x14ac:dyDescent="0.35">
      <c r="A42" s="7" t="s">
        <v>96</v>
      </c>
      <c r="B42" s="7" t="s">
        <v>166</v>
      </c>
      <c r="C42" s="8">
        <v>2845</v>
      </c>
      <c r="D42" s="10">
        <v>0.32</v>
      </c>
      <c r="E42" s="8">
        <v>0</v>
      </c>
      <c r="F42" s="10">
        <v>0</v>
      </c>
      <c r="G42" s="8">
        <v>0</v>
      </c>
      <c r="H42" s="10">
        <v>0</v>
      </c>
      <c r="I42" s="8">
        <v>0</v>
      </c>
      <c r="J42" s="10">
        <v>0</v>
      </c>
      <c r="K42" s="8">
        <v>190</v>
      </c>
      <c r="L42" s="10">
        <v>0.48</v>
      </c>
      <c r="M42" s="8">
        <v>740</v>
      </c>
      <c r="N42" s="10">
        <v>0.43</v>
      </c>
      <c r="O42" s="8">
        <v>1120</v>
      </c>
      <c r="P42" s="10">
        <v>0.34</v>
      </c>
      <c r="Q42" s="8">
        <v>795</v>
      </c>
      <c r="R42" s="10">
        <v>0.28000000000000003</v>
      </c>
    </row>
    <row r="43" spans="1:18" x14ac:dyDescent="0.35">
      <c r="A43" s="7" t="s">
        <v>96</v>
      </c>
      <c r="B43" s="7" t="s">
        <v>167</v>
      </c>
      <c r="C43" s="8">
        <v>120</v>
      </c>
      <c r="D43" s="10">
        <v>0.01</v>
      </c>
      <c r="E43" s="8">
        <v>0</v>
      </c>
      <c r="F43" s="10">
        <v>0</v>
      </c>
      <c r="G43" s="8">
        <v>10</v>
      </c>
      <c r="H43" s="10">
        <v>0.05</v>
      </c>
      <c r="I43" s="8">
        <v>5</v>
      </c>
      <c r="J43" s="10">
        <v>0.03</v>
      </c>
      <c r="K43" s="8">
        <v>5</v>
      </c>
      <c r="L43" s="10">
        <v>0.02</v>
      </c>
      <c r="M43" s="8">
        <v>40</v>
      </c>
      <c r="N43" s="10">
        <v>0.02</v>
      </c>
      <c r="O43" s="8">
        <v>35</v>
      </c>
      <c r="P43" s="10">
        <v>0.01</v>
      </c>
      <c r="Q43" s="8">
        <v>20</v>
      </c>
      <c r="R43" s="10">
        <v>0.01</v>
      </c>
    </row>
    <row r="44" spans="1:18" x14ac:dyDescent="0.35">
      <c r="A44" s="12" t="s">
        <v>97</v>
      </c>
      <c r="B44" s="12" t="s">
        <v>66</v>
      </c>
      <c r="C44" s="13">
        <v>2770</v>
      </c>
      <c r="D44" s="14">
        <v>1</v>
      </c>
      <c r="E44" s="13">
        <v>10</v>
      </c>
      <c r="F44" s="14">
        <v>1</v>
      </c>
      <c r="G44" s="13">
        <v>30</v>
      </c>
      <c r="H44" s="14">
        <v>1</v>
      </c>
      <c r="I44" s="13">
        <v>40</v>
      </c>
      <c r="J44" s="14">
        <v>1</v>
      </c>
      <c r="K44" s="13">
        <v>50</v>
      </c>
      <c r="L44" s="14">
        <v>1</v>
      </c>
      <c r="M44" s="13">
        <v>320</v>
      </c>
      <c r="N44" s="14">
        <v>1</v>
      </c>
      <c r="O44" s="13">
        <v>1065</v>
      </c>
      <c r="P44" s="14">
        <v>1</v>
      </c>
      <c r="Q44" s="13">
        <v>1250</v>
      </c>
      <c r="R44" s="14">
        <v>1</v>
      </c>
    </row>
    <row r="45" spans="1:18" x14ac:dyDescent="0.35">
      <c r="A45" s="7" t="s">
        <v>97</v>
      </c>
      <c r="B45" s="7" t="s">
        <v>163</v>
      </c>
      <c r="C45" s="8">
        <v>1665</v>
      </c>
      <c r="D45" s="10">
        <v>0.6</v>
      </c>
      <c r="E45" s="8">
        <v>5</v>
      </c>
      <c r="F45" s="10">
        <v>0.42</v>
      </c>
      <c r="G45" s="8">
        <v>25</v>
      </c>
      <c r="H45" s="10">
        <v>0.86</v>
      </c>
      <c r="I45" s="8">
        <v>30</v>
      </c>
      <c r="J45" s="10">
        <v>0.73</v>
      </c>
      <c r="K45" s="8">
        <v>40</v>
      </c>
      <c r="L45" s="10">
        <v>0.75</v>
      </c>
      <c r="M45" s="8">
        <v>230</v>
      </c>
      <c r="N45" s="10">
        <v>0.71</v>
      </c>
      <c r="O45" s="8">
        <v>690</v>
      </c>
      <c r="P45" s="10">
        <v>0.65</v>
      </c>
      <c r="Q45" s="8">
        <v>650</v>
      </c>
      <c r="R45" s="10">
        <v>0.52</v>
      </c>
    </row>
    <row r="46" spans="1:18" x14ac:dyDescent="0.35">
      <c r="A46" s="7" t="s">
        <v>97</v>
      </c>
      <c r="B46" s="7" t="s">
        <v>164</v>
      </c>
      <c r="C46" s="8">
        <v>395</v>
      </c>
      <c r="D46" s="10">
        <v>0.14000000000000001</v>
      </c>
      <c r="E46" s="8">
        <v>5</v>
      </c>
      <c r="F46" s="10">
        <v>0.33</v>
      </c>
      <c r="G46" s="8">
        <v>5</v>
      </c>
      <c r="H46" s="10">
        <v>0.11</v>
      </c>
      <c r="I46" s="8">
        <v>5</v>
      </c>
      <c r="J46" s="10">
        <v>0.15</v>
      </c>
      <c r="K46" s="8">
        <v>5</v>
      </c>
      <c r="L46" s="10">
        <v>0.13</v>
      </c>
      <c r="M46" s="8">
        <v>35</v>
      </c>
      <c r="N46" s="10">
        <v>0.11</v>
      </c>
      <c r="O46" s="8">
        <v>120</v>
      </c>
      <c r="P46" s="10">
        <v>0.11</v>
      </c>
      <c r="Q46" s="8">
        <v>220</v>
      </c>
      <c r="R46" s="10">
        <v>0.17</v>
      </c>
    </row>
    <row r="47" spans="1:18" x14ac:dyDescent="0.35">
      <c r="A47" s="7" t="s">
        <v>97</v>
      </c>
      <c r="B47" s="7" t="s">
        <v>165</v>
      </c>
      <c r="C47" s="8">
        <v>350</v>
      </c>
      <c r="D47" s="10">
        <v>0.13</v>
      </c>
      <c r="E47" s="8">
        <v>5</v>
      </c>
      <c r="F47" s="10">
        <v>0.25</v>
      </c>
      <c r="G47" s="8">
        <v>0</v>
      </c>
      <c r="H47" s="10">
        <v>0</v>
      </c>
      <c r="I47" s="8">
        <v>5</v>
      </c>
      <c r="J47" s="10">
        <v>0.13</v>
      </c>
      <c r="K47" s="8" t="s">
        <v>100</v>
      </c>
      <c r="L47" s="10" t="s">
        <v>100</v>
      </c>
      <c r="M47" s="8">
        <v>30</v>
      </c>
      <c r="N47" s="10">
        <v>0.1</v>
      </c>
      <c r="O47" s="8">
        <v>95</v>
      </c>
      <c r="P47" s="10">
        <v>0.09</v>
      </c>
      <c r="Q47" s="8">
        <v>210</v>
      </c>
      <c r="R47" s="10">
        <v>0.17</v>
      </c>
    </row>
    <row r="48" spans="1:18" x14ac:dyDescent="0.35">
      <c r="A48" s="7" t="s">
        <v>97</v>
      </c>
      <c r="B48" s="7" t="s">
        <v>166</v>
      </c>
      <c r="C48" s="8">
        <v>295</v>
      </c>
      <c r="D48" s="10">
        <v>0.11</v>
      </c>
      <c r="E48" s="8">
        <v>0</v>
      </c>
      <c r="F48" s="10">
        <v>0</v>
      </c>
      <c r="G48" s="8">
        <v>0</v>
      </c>
      <c r="H48" s="10">
        <v>0</v>
      </c>
      <c r="I48" s="8">
        <v>0</v>
      </c>
      <c r="J48" s="10">
        <v>0</v>
      </c>
      <c r="K48" s="8" t="s">
        <v>100</v>
      </c>
      <c r="L48" s="10" t="s">
        <v>100</v>
      </c>
      <c r="M48" s="8">
        <v>15</v>
      </c>
      <c r="N48" s="10">
        <v>0.05</v>
      </c>
      <c r="O48" s="8">
        <v>125</v>
      </c>
      <c r="P48" s="10">
        <v>0.12</v>
      </c>
      <c r="Q48" s="8">
        <v>150</v>
      </c>
      <c r="R48" s="10">
        <v>0.12</v>
      </c>
    </row>
    <row r="49" spans="1:18" x14ac:dyDescent="0.35">
      <c r="A49" s="7" t="s">
        <v>97</v>
      </c>
      <c r="B49" s="7" t="s">
        <v>167</v>
      </c>
      <c r="C49" s="8">
        <v>70</v>
      </c>
      <c r="D49" s="10">
        <v>0.02</v>
      </c>
      <c r="E49" s="8">
        <v>0</v>
      </c>
      <c r="F49" s="10">
        <v>0</v>
      </c>
      <c r="G49" s="8" t="s">
        <v>100</v>
      </c>
      <c r="H49" s="10" t="s">
        <v>100</v>
      </c>
      <c r="I49" s="8">
        <v>0</v>
      </c>
      <c r="J49" s="10">
        <v>0</v>
      </c>
      <c r="K49" s="8" t="s">
        <v>100</v>
      </c>
      <c r="L49" s="10" t="s">
        <v>100</v>
      </c>
      <c r="M49" s="8">
        <v>10</v>
      </c>
      <c r="N49" s="10">
        <v>0.04</v>
      </c>
      <c r="O49" s="8">
        <v>35</v>
      </c>
      <c r="P49" s="10">
        <v>0.03</v>
      </c>
      <c r="Q49" s="8">
        <v>20</v>
      </c>
      <c r="R49" s="10">
        <v>0.02</v>
      </c>
    </row>
    <row r="50" spans="1:18" x14ac:dyDescent="0.35">
      <c r="A50" t="s">
        <v>15</v>
      </c>
      <c r="B50" t="s">
        <v>3</v>
      </c>
    </row>
    <row r="51" spans="1:18" x14ac:dyDescent="0.35">
      <c r="A51" t="s">
        <v>17</v>
      </c>
      <c r="B51" t="s">
        <v>18</v>
      </c>
    </row>
    <row r="52" spans="1:18" x14ac:dyDescent="0.35">
      <c r="A52" t="s">
        <v>19</v>
      </c>
      <c r="B52" t="s">
        <v>20</v>
      </c>
    </row>
    <row r="53" spans="1:18" x14ac:dyDescent="0.35">
      <c r="A53" t="s">
        <v>21</v>
      </c>
      <c r="B53" t="s">
        <v>22</v>
      </c>
    </row>
    <row r="54" spans="1:18" x14ac:dyDescent="0.35">
      <c r="A54" t="s">
        <v>23</v>
      </c>
      <c r="B54" t="s">
        <v>24</v>
      </c>
    </row>
    <row r="55" spans="1:18" x14ac:dyDescent="0.35">
      <c r="A55" t="s">
        <v>25</v>
      </c>
      <c r="B55" t="s">
        <v>26</v>
      </c>
    </row>
    <row r="56" spans="1:18" x14ac:dyDescent="0.35">
      <c r="A56" t="s">
        <v>47</v>
      </c>
      <c r="B56" t="s">
        <v>48</v>
      </c>
    </row>
    <row r="57" spans="1:18" x14ac:dyDescent="0.35">
      <c r="A57" t="s">
        <v>49</v>
      </c>
      <c r="B57" t="s">
        <v>50</v>
      </c>
    </row>
    <row r="58" spans="1:18" x14ac:dyDescent="0.35">
      <c r="A58" t="s">
        <v>51</v>
      </c>
      <c r="B58" t="s">
        <v>52</v>
      </c>
    </row>
    <row r="59" spans="1:18" x14ac:dyDescent="0.35">
      <c r="A59" t="s">
        <v>53</v>
      </c>
      <c r="B59" t="s">
        <v>54</v>
      </c>
    </row>
    <row r="60" spans="1:18" x14ac:dyDescent="0.35">
      <c r="A60" t="s">
        <v>55</v>
      </c>
      <c r="B60" t="s">
        <v>56</v>
      </c>
    </row>
    <row r="61" spans="1:18" x14ac:dyDescent="0.35">
      <c r="A61" t="s">
        <v>57</v>
      </c>
      <c r="B61" t="s">
        <v>58</v>
      </c>
    </row>
    <row r="62" spans="1:18" x14ac:dyDescent="0.35">
      <c r="A62" t="s">
        <v>59</v>
      </c>
      <c r="B62" t="s">
        <v>60</v>
      </c>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4"/>
  <sheetViews>
    <sheetView showGridLines="0" workbookViewId="0"/>
  </sheetViews>
  <sheetFormatPr defaultColWidth="11.07421875" defaultRowHeight="15.5" x14ac:dyDescent="0.35"/>
  <cols>
    <col min="1" max="2" width="20.69140625" customWidth="1"/>
  </cols>
  <sheetData>
    <row r="1" spans="1:17" ht="19.5" x14ac:dyDescent="0.45">
      <c r="A1" s="1" t="s">
        <v>179</v>
      </c>
    </row>
    <row r="2" spans="1:17" x14ac:dyDescent="0.35">
      <c r="A2" t="s">
        <v>62</v>
      </c>
    </row>
    <row r="3" spans="1:17" x14ac:dyDescent="0.35">
      <c r="A3" t="s">
        <v>180</v>
      </c>
    </row>
    <row r="4" spans="1:17" x14ac:dyDescent="0.35">
      <c r="A4" s="5" t="s">
        <v>9</v>
      </c>
    </row>
    <row r="5" spans="1:17" ht="31" x14ac:dyDescent="0.35">
      <c r="A5" s="6" t="s">
        <v>65</v>
      </c>
      <c r="B5" s="9" t="s">
        <v>66</v>
      </c>
      <c r="C5" s="11" t="s">
        <v>67</v>
      </c>
      <c r="D5" s="9" t="s">
        <v>68</v>
      </c>
      <c r="E5" s="11" t="s">
        <v>69</v>
      </c>
      <c r="F5" s="9" t="s">
        <v>70</v>
      </c>
      <c r="G5" s="11" t="s">
        <v>71</v>
      </c>
      <c r="H5" s="9" t="s">
        <v>72</v>
      </c>
      <c r="I5" s="11" t="s">
        <v>73</v>
      </c>
      <c r="J5" s="9" t="s">
        <v>74</v>
      </c>
      <c r="K5" s="11" t="s">
        <v>75</v>
      </c>
      <c r="L5" s="9" t="s">
        <v>76</v>
      </c>
      <c r="M5" s="11" t="s">
        <v>77</v>
      </c>
      <c r="N5" s="9" t="s">
        <v>78</v>
      </c>
      <c r="O5" s="11" t="s">
        <v>79</v>
      </c>
      <c r="P5" s="9" t="s">
        <v>80</v>
      </c>
      <c r="Q5" s="11" t="s">
        <v>81</v>
      </c>
    </row>
    <row r="6" spans="1:17" x14ac:dyDescent="0.35">
      <c r="A6" s="12" t="s">
        <v>66</v>
      </c>
      <c r="B6" s="13">
        <v>875</v>
      </c>
      <c r="C6" s="14">
        <v>1</v>
      </c>
      <c r="D6" s="13">
        <v>60</v>
      </c>
      <c r="E6" s="14">
        <v>1</v>
      </c>
      <c r="F6" s="13">
        <v>75</v>
      </c>
      <c r="G6" s="14">
        <v>1</v>
      </c>
      <c r="H6" s="13">
        <v>55</v>
      </c>
      <c r="I6" s="14">
        <v>1</v>
      </c>
      <c r="J6" s="13">
        <v>45</v>
      </c>
      <c r="K6" s="14">
        <v>1</v>
      </c>
      <c r="L6" s="13">
        <v>185</v>
      </c>
      <c r="M6" s="14">
        <v>1</v>
      </c>
      <c r="N6" s="13">
        <v>290</v>
      </c>
      <c r="O6" s="14">
        <v>1</v>
      </c>
      <c r="P6" s="13">
        <v>160</v>
      </c>
      <c r="Q6" s="14">
        <v>1</v>
      </c>
    </row>
    <row r="7" spans="1:17" x14ac:dyDescent="0.35">
      <c r="A7" s="7" t="s">
        <v>83</v>
      </c>
      <c r="B7" s="8">
        <v>85</v>
      </c>
      <c r="C7" s="10">
        <v>0.1</v>
      </c>
      <c r="D7" s="8">
        <v>45</v>
      </c>
      <c r="E7" s="10">
        <v>0.75</v>
      </c>
      <c r="F7" s="8">
        <v>20</v>
      </c>
      <c r="G7" s="10">
        <v>0.26</v>
      </c>
      <c r="H7" s="8">
        <v>10</v>
      </c>
      <c r="I7" s="10">
        <v>0.19</v>
      </c>
      <c r="J7" s="8">
        <v>10</v>
      </c>
      <c r="K7" s="10">
        <v>0.17</v>
      </c>
      <c r="L7" s="8">
        <v>0</v>
      </c>
      <c r="M7" s="10">
        <v>0</v>
      </c>
      <c r="N7" s="8">
        <v>5</v>
      </c>
      <c r="O7" s="10">
        <v>0.01</v>
      </c>
      <c r="P7" s="8">
        <v>0</v>
      </c>
      <c r="Q7" s="10">
        <v>0</v>
      </c>
    </row>
    <row r="8" spans="1:17" x14ac:dyDescent="0.35">
      <c r="A8" s="7" t="s">
        <v>84</v>
      </c>
      <c r="B8" s="8">
        <v>90</v>
      </c>
      <c r="C8" s="10">
        <v>0.1</v>
      </c>
      <c r="D8" s="8">
        <v>15</v>
      </c>
      <c r="E8" s="10">
        <v>0.25</v>
      </c>
      <c r="F8" s="8">
        <v>35</v>
      </c>
      <c r="G8" s="10">
        <v>0.43</v>
      </c>
      <c r="H8" s="8">
        <v>20</v>
      </c>
      <c r="I8" s="10">
        <v>0.41</v>
      </c>
      <c r="J8" s="8">
        <v>5</v>
      </c>
      <c r="K8" s="10">
        <v>0.13</v>
      </c>
      <c r="L8" s="8">
        <v>5</v>
      </c>
      <c r="M8" s="10">
        <v>0.04</v>
      </c>
      <c r="N8" s="8">
        <v>5</v>
      </c>
      <c r="O8" s="10">
        <v>0.02</v>
      </c>
      <c r="P8" s="8" t="s">
        <v>100</v>
      </c>
      <c r="Q8" s="10" t="s">
        <v>100</v>
      </c>
    </row>
    <row r="9" spans="1:17" x14ac:dyDescent="0.35">
      <c r="A9" s="7" t="s">
        <v>85</v>
      </c>
      <c r="B9" s="8">
        <v>60</v>
      </c>
      <c r="C9" s="10">
        <v>7.0000000000000007E-2</v>
      </c>
      <c r="D9" s="8" t="s">
        <v>99</v>
      </c>
      <c r="E9" s="10" t="s">
        <v>99</v>
      </c>
      <c r="F9" s="8">
        <v>20</v>
      </c>
      <c r="G9" s="10">
        <v>0.28999999999999998</v>
      </c>
      <c r="H9" s="8">
        <v>10</v>
      </c>
      <c r="I9" s="10">
        <v>0.19</v>
      </c>
      <c r="J9" s="8">
        <v>5</v>
      </c>
      <c r="K9" s="10">
        <v>0.13</v>
      </c>
      <c r="L9" s="8">
        <v>5</v>
      </c>
      <c r="M9" s="10">
        <v>0.03</v>
      </c>
      <c r="N9" s="8">
        <v>5</v>
      </c>
      <c r="O9" s="10">
        <v>0.02</v>
      </c>
      <c r="P9" s="8">
        <v>10</v>
      </c>
      <c r="Q9" s="10">
        <v>0.05</v>
      </c>
    </row>
    <row r="10" spans="1:17" x14ac:dyDescent="0.35">
      <c r="A10" s="7" t="s">
        <v>86</v>
      </c>
      <c r="B10" s="8" t="s">
        <v>100</v>
      </c>
      <c r="C10" s="10" t="s">
        <v>100</v>
      </c>
      <c r="D10" s="8" t="s">
        <v>99</v>
      </c>
      <c r="E10" s="10" t="s">
        <v>99</v>
      </c>
      <c r="F10" s="8">
        <v>0</v>
      </c>
      <c r="G10" s="10">
        <v>0</v>
      </c>
      <c r="H10" s="8" t="s">
        <v>100</v>
      </c>
      <c r="I10" s="10" t="s">
        <v>100</v>
      </c>
      <c r="J10" s="8">
        <v>0</v>
      </c>
      <c r="K10" s="10">
        <v>0</v>
      </c>
      <c r="L10" s="8">
        <v>0</v>
      </c>
      <c r="M10" s="10">
        <v>0</v>
      </c>
      <c r="N10" s="8">
        <v>0</v>
      </c>
      <c r="O10" s="10">
        <v>0</v>
      </c>
      <c r="P10" s="8">
        <v>0</v>
      </c>
      <c r="Q10" s="10">
        <v>0</v>
      </c>
    </row>
    <row r="11" spans="1:17" x14ac:dyDescent="0.35">
      <c r="A11" s="7" t="s">
        <v>88</v>
      </c>
      <c r="B11" s="8">
        <v>5</v>
      </c>
      <c r="C11" s="10">
        <v>0.01</v>
      </c>
      <c r="D11" s="8" t="s">
        <v>99</v>
      </c>
      <c r="E11" s="10" t="s">
        <v>99</v>
      </c>
      <c r="F11" s="8" t="s">
        <v>99</v>
      </c>
      <c r="G11" s="10" t="s">
        <v>99</v>
      </c>
      <c r="H11" s="8">
        <v>5</v>
      </c>
      <c r="I11" s="10">
        <v>7.0000000000000007E-2</v>
      </c>
      <c r="J11" s="8">
        <v>0</v>
      </c>
      <c r="K11" s="10">
        <v>0</v>
      </c>
      <c r="L11" s="8" t="s">
        <v>100</v>
      </c>
      <c r="M11" s="10" t="s">
        <v>100</v>
      </c>
      <c r="N11" s="8">
        <v>0</v>
      </c>
      <c r="O11" s="10">
        <v>0</v>
      </c>
      <c r="P11" s="8" t="s">
        <v>100</v>
      </c>
      <c r="Q11" s="10" t="s">
        <v>100</v>
      </c>
    </row>
    <row r="12" spans="1:17" x14ac:dyDescent="0.35">
      <c r="A12" s="7" t="s">
        <v>89</v>
      </c>
      <c r="B12" s="8">
        <v>35</v>
      </c>
      <c r="C12" s="10">
        <v>0.04</v>
      </c>
      <c r="D12" s="8" t="s">
        <v>99</v>
      </c>
      <c r="E12" s="10" t="s">
        <v>99</v>
      </c>
      <c r="F12" s="8" t="s">
        <v>99</v>
      </c>
      <c r="G12" s="10" t="s">
        <v>99</v>
      </c>
      <c r="H12" s="8">
        <v>5</v>
      </c>
      <c r="I12" s="10">
        <v>7.0000000000000007E-2</v>
      </c>
      <c r="J12" s="8">
        <v>10</v>
      </c>
      <c r="K12" s="10">
        <v>0.17</v>
      </c>
      <c r="L12" s="8">
        <v>10</v>
      </c>
      <c r="M12" s="10">
        <v>0.05</v>
      </c>
      <c r="N12" s="8">
        <v>10</v>
      </c>
      <c r="O12" s="10">
        <v>0.03</v>
      </c>
      <c r="P12" s="8">
        <v>5</v>
      </c>
      <c r="Q12" s="10">
        <v>0.04</v>
      </c>
    </row>
    <row r="13" spans="1:17" x14ac:dyDescent="0.35">
      <c r="A13" s="7" t="s">
        <v>90</v>
      </c>
      <c r="B13" s="8">
        <v>90</v>
      </c>
      <c r="C13" s="10">
        <v>0.1</v>
      </c>
      <c r="D13" s="8" t="s">
        <v>99</v>
      </c>
      <c r="E13" s="10" t="s">
        <v>99</v>
      </c>
      <c r="F13" s="8" t="s">
        <v>99</v>
      </c>
      <c r="G13" s="10" t="s">
        <v>99</v>
      </c>
      <c r="H13" s="8" t="s">
        <v>99</v>
      </c>
      <c r="I13" s="10" t="s">
        <v>99</v>
      </c>
      <c r="J13" s="8">
        <v>15</v>
      </c>
      <c r="K13" s="10">
        <v>0.37</v>
      </c>
      <c r="L13" s="8">
        <v>30</v>
      </c>
      <c r="M13" s="10">
        <v>0.16</v>
      </c>
      <c r="N13" s="8">
        <v>30</v>
      </c>
      <c r="O13" s="10">
        <v>0.1</v>
      </c>
      <c r="P13" s="8">
        <v>10</v>
      </c>
      <c r="Q13" s="10">
        <v>0.08</v>
      </c>
    </row>
    <row r="14" spans="1:17" x14ac:dyDescent="0.35">
      <c r="A14" s="7" t="s">
        <v>91</v>
      </c>
      <c r="B14" s="8">
        <v>425</v>
      </c>
      <c r="C14" s="10">
        <v>0.49</v>
      </c>
      <c r="D14" s="8" t="s">
        <v>99</v>
      </c>
      <c r="E14" s="10" t="s">
        <v>99</v>
      </c>
      <c r="F14" s="8" t="s">
        <v>99</v>
      </c>
      <c r="G14" s="10" t="s">
        <v>99</v>
      </c>
      <c r="H14" s="8" t="s">
        <v>99</v>
      </c>
      <c r="I14" s="10" t="s">
        <v>99</v>
      </c>
      <c r="J14" s="8" t="s">
        <v>99</v>
      </c>
      <c r="K14" s="10" t="s">
        <v>99</v>
      </c>
      <c r="L14" s="8">
        <v>105</v>
      </c>
      <c r="M14" s="10">
        <v>0.57999999999999996</v>
      </c>
      <c r="N14" s="8">
        <v>210</v>
      </c>
      <c r="O14" s="10">
        <v>0.72</v>
      </c>
      <c r="P14" s="8">
        <v>110</v>
      </c>
      <c r="Q14" s="10">
        <v>0.68</v>
      </c>
    </row>
    <row r="15" spans="1:17" x14ac:dyDescent="0.35">
      <c r="A15" s="7" t="s">
        <v>92</v>
      </c>
      <c r="B15" s="8">
        <v>5</v>
      </c>
      <c r="C15" s="10">
        <v>0.01</v>
      </c>
      <c r="D15" s="8" t="s">
        <v>99</v>
      </c>
      <c r="E15" s="10" t="s">
        <v>99</v>
      </c>
      <c r="F15" s="8" t="s">
        <v>99</v>
      </c>
      <c r="G15" s="10" t="s">
        <v>99</v>
      </c>
      <c r="H15" s="8" t="s">
        <v>99</v>
      </c>
      <c r="I15" s="10" t="s">
        <v>99</v>
      </c>
      <c r="J15" s="8" t="s">
        <v>99</v>
      </c>
      <c r="K15" s="10" t="s">
        <v>99</v>
      </c>
      <c r="L15" s="8" t="s">
        <v>100</v>
      </c>
      <c r="M15" s="10" t="s">
        <v>100</v>
      </c>
      <c r="N15" s="8">
        <v>5</v>
      </c>
      <c r="O15" s="10">
        <v>0.01</v>
      </c>
      <c r="P15" s="8" t="s">
        <v>100</v>
      </c>
      <c r="Q15" s="10" t="s">
        <v>100</v>
      </c>
    </row>
    <row r="16" spans="1:17" x14ac:dyDescent="0.35">
      <c r="A16" s="7" t="s">
        <v>93</v>
      </c>
      <c r="B16" s="8">
        <v>5</v>
      </c>
      <c r="C16" s="10">
        <v>0.01</v>
      </c>
      <c r="D16" s="8" t="s">
        <v>99</v>
      </c>
      <c r="E16" s="10" t="s">
        <v>99</v>
      </c>
      <c r="F16" s="8" t="s">
        <v>99</v>
      </c>
      <c r="G16" s="10" t="s">
        <v>99</v>
      </c>
      <c r="H16" s="8" t="s">
        <v>99</v>
      </c>
      <c r="I16" s="10" t="s">
        <v>99</v>
      </c>
      <c r="J16" s="8" t="s">
        <v>99</v>
      </c>
      <c r="K16" s="10" t="s">
        <v>99</v>
      </c>
      <c r="L16" s="8">
        <v>0</v>
      </c>
      <c r="M16" s="10">
        <v>0</v>
      </c>
      <c r="N16" s="8">
        <v>0</v>
      </c>
      <c r="O16" s="10">
        <v>0</v>
      </c>
      <c r="P16" s="8">
        <v>5</v>
      </c>
      <c r="Q16" s="10">
        <v>0.03</v>
      </c>
    </row>
    <row r="17" spans="1:17" x14ac:dyDescent="0.35">
      <c r="A17" s="7" t="s">
        <v>94</v>
      </c>
      <c r="B17" s="8" t="s">
        <v>100</v>
      </c>
      <c r="C17" s="10" t="s">
        <v>100</v>
      </c>
      <c r="D17" s="8" t="s">
        <v>99</v>
      </c>
      <c r="E17" s="10" t="s">
        <v>99</v>
      </c>
      <c r="F17" s="8" t="s">
        <v>99</v>
      </c>
      <c r="G17" s="10" t="s">
        <v>99</v>
      </c>
      <c r="H17" s="8" t="s">
        <v>99</v>
      </c>
      <c r="I17" s="10" t="s">
        <v>99</v>
      </c>
      <c r="J17" s="8" t="s">
        <v>99</v>
      </c>
      <c r="K17" s="10" t="s">
        <v>99</v>
      </c>
      <c r="L17" s="8" t="s">
        <v>99</v>
      </c>
      <c r="M17" s="10" t="s">
        <v>99</v>
      </c>
      <c r="N17" s="8" t="s">
        <v>99</v>
      </c>
      <c r="O17" s="10" t="s">
        <v>99</v>
      </c>
      <c r="P17" s="8" t="s">
        <v>100</v>
      </c>
      <c r="Q17" s="10" t="s">
        <v>100</v>
      </c>
    </row>
    <row r="18" spans="1:17" x14ac:dyDescent="0.35">
      <c r="A18" s="7" t="s">
        <v>95</v>
      </c>
      <c r="B18" s="8">
        <v>70</v>
      </c>
      <c r="C18" s="10">
        <v>0.08</v>
      </c>
      <c r="D18" s="8">
        <v>0</v>
      </c>
      <c r="E18" s="10">
        <v>0</v>
      </c>
      <c r="F18" s="8" t="s">
        <v>100</v>
      </c>
      <c r="G18" s="10" t="s">
        <v>100</v>
      </c>
      <c r="H18" s="8" t="s">
        <v>100</v>
      </c>
      <c r="I18" s="10" t="s">
        <v>100</v>
      </c>
      <c r="J18" s="8" t="s">
        <v>100</v>
      </c>
      <c r="K18" s="10" t="s">
        <v>100</v>
      </c>
      <c r="L18" s="8">
        <v>20</v>
      </c>
      <c r="M18" s="10">
        <v>0.12</v>
      </c>
      <c r="N18" s="8">
        <v>25</v>
      </c>
      <c r="O18" s="10">
        <v>0.09</v>
      </c>
      <c r="P18" s="8">
        <v>15</v>
      </c>
      <c r="Q18" s="10">
        <v>0.09</v>
      </c>
    </row>
    <row r="19" spans="1:17" x14ac:dyDescent="0.35">
      <c r="A19" t="s">
        <v>15</v>
      </c>
      <c r="B19" t="s">
        <v>3</v>
      </c>
    </row>
    <row r="20" spans="1:17" x14ac:dyDescent="0.35">
      <c r="A20" t="s">
        <v>17</v>
      </c>
      <c r="B20" t="s">
        <v>18</v>
      </c>
    </row>
    <row r="21" spans="1:17" x14ac:dyDescent="0.35">
      <c r="A21" t="s">
        <v>19</v>
      </c>
      <c r="B21" t="s">
        <v>20</v>
      </c>
    </row>
    <row r="22" spans="1:17" x14ac:dyDescent="0.35">
      <c r="A22" t="s">
        <v>21</v>
      </c>
      <c r="B22" t="s">
        <v>22</v>
      </c>
    </row>
    <row r="23" spans="1:17" x14ac:dyDescent="0.35">
      <c r="A23" t="s">
        <v>23</v>
      </c>
      <c r="B23" t="s">
        <v>24</v>
      </c>
    </row>
    <row r="24" spans="1:17" x14ac:dyDescent="0.35">
      <c r="A24" t="s">
        <v>25</v>
      </c>
      <c r="B24" t="s">
        <v>26</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8"/>
  <sheetViews>
    <sheetView showGridLines="0" workbookViewId="0"/>
  </sheetViews>
  <sheetFormatPr defaultColWidth="11.07421875" defaultRowHeight="15.5" x14ac:dyDescent="0.35"/>
  <cols>
    <col min="1" max="2" width="20.69140625" customWidth="1"/>
  </cols>
  <sheetData>
    <row r="1" spans="1:17" ht="19.5" x14ac:dyDescent="0.45">
      <c r="A1" s="1" t="s">
        <v>181</v>
      </c>
    </row>
    <row r="2" spans="1:17" x14ac:dyDescent="0.35">
      <c r="A2" t="s">
        <v>62</v>
      </c>
    </row>
    <row r="3" spans="1:17" x14ac:dyDescent="0.35">
      <c r="A3" t="s">
        <v>182</v>
      </c>
    </row>
    <row r="4" spans="1:17" x14ac:dyDescent="0.35">
      <c r="A4" s="5" t="s">
        <v>10</v>
      </c>
    </row>
    <row r="5" spans="1:17" ht="31" x14ac:dyDescent="0.35">
      <c r="A5" s="6" t="s">
        <v>114</v>
      </c>
      <c r="B5" s="9" t="s">
        <v>66</v>
      </c>
      <c r="C5" s="11" t="s">
        <v>67</v>
      </c>
      <c r="D5" s="9" t="s">
        <v>68</v>
      </c>
      <c r="E5" s="11" t="s">
        <v>69</v>
      </c>
      <c r="F5" s="9" t="s">
        <v>70</v>
      </c>
      <c r="G5" s="11" t="s">
        <v>71</v>
      </c>
      <c r="H5" s="9" t="s">
        <v>72</v>
      </c>
      <c r="I5" s="11" t="s">
        <v>73</v>
      </c>
      <c r="J5" s="9" t="s">
        <v>74</v>
      </c>
      <c r="K5" s="11" t="s">
        <v>75</v>
      </c>
      <c r="L5" s="9" t="s">
        <v>76</v>
      </c>
      <c r="M5" s="11" t="s">
        <v>77</v>
      </c>
      <c r="N5" s="9" t="s">
        <v>78</v>
      </c>
      <c r="O5" s="11" t="s">
        <v>79</v>
      </c>
      <c r="P5" s="9" t="s">
        <v>80</v>
      </c>
      <c r="Q5" s="11" t="s">
        <v>81</v>
      </c>
    </row>
    <row r="6" spans="1:17" x14ac:dyDescent="0.35">
      <c r="A6" s="12" t="s">
        <v>66</v>
      </c>
      <c r="B6" s="13">
        <v>875</v>
      </c>
      <c r="C6" s="14">
        <v>1</v>
      </c>
      <c r="D6" s="13">
        <v>60</v>
      </c>
      <c r="E6" s="14">
        <v>1</v>
      </c>
      <c r="F6" s="13">
        <v>75</v>
      </c>
      <c r="G6" s="14">
        <v>1</v>
      </c>
      <c r="H6" s="13">
        <v>55</v>
      </c>
      <c r="I6" s="14">
        <v>1</v>
      </c>
      <c r="J6" s="13">
        <v>45</v>
      </c>
      <c r="K6" s="14">
        <v>1</v>
      </c>
      <c r="L6" s="13">
        <v>185</v>
      </c>
      <c r="M6" s="14">
        <v>1</v>
      </c>
      <c r="N6" s="13">
        <v>290</v>
      </c>
      <c r="O6" s="14">
        <v>1</v>
      </c>
      <c r="P6" s="13">
        <v>160</v>
      </c>
      <c r="Q6" s="14">
        <v>1</v>
      </c>
    </row>
    <row r="7" spans="1:17" x14ac:dyDescent="0.35">
      <c r="A7" s="7" t="s">
        <v>183</v>
      </c>
      <c r="B7" s="8">
        <v>600</v>
      </c>
      <c r="C7" s="10">
        <v>0.68</v>
      </c>
      <c r="D7" s="8">
        <v>25</v>
      </c>
      <c r="E7" s="10">
        <v>0.45</v>
      </c>
      <c r="F7" s="8">
        <v>45</v>
      </c>
      <c r="G7" s="10">
        <v>0.56000000000000005</v>
      </c>
      <c r="H7" s="8">
        <v>30</v>
      </c>
      <c r="I7" s="10">
        <v>0.59</v>
      </c>
      <c r="J7" s="8">
        <v>30</v>
      </c>
      <c r="K7" s="10">
        <v>0.65</v>
      </c>
      <c r="L7" s="8">
        <v>130</v>
      </c>
      <c r="M7" s="10">
        <v>0.72</v>
      </c>
      <c r="N7" s="8">
        <v>210</v>
      </c>
      <c r="O7" s="10">
        <v>0.72</v>
      </c>
      <c r="P7" s="8">
        <v>125</v>
      </c>
      <c r="Q7" s="10">
        <v>0.78</v>
      </c>
    </row>
    <row r="8" spans="1:17" x14ac:dyDescent="0.35">
      <c r="A8" s="7" t="s">
        <v>184</v>
      </c>
      <c r="B8" s="8">
        <v>145</v>
      </c>
      <c r="C8" s="10">
        <v>0.16</v>
      </c>
      <c r="D8" s="8">
        <v>20</v>
      </c>
      <c r="E8" s="10">
        <v>0.35</v>
      </c>
      <c r="F8" s="8">
        <v>15</v>
      </c>
      <c r="G8" s="10">
        <v>0.21</v>
      </c>
      <c r="H8" s="8">
        <v>15</v>
      </c>
      <c r="I8" s="10">
        <v>0.26</v>
      </c>
      <c r="J8" s="8">
        <v>10</v>
      </c>
      <c r="K8" s="10">
        <v>0.2</v>
      </c>
      <c r="L8" s="8">
        <v>25</v>
      </c>
      <c r="M8" s="10">
        <v>0.15</v>
      </c>
      <c r="N8" s="8">
        <v>45</v>
      </c>
      <c r="O8" s="10">
        <v>0.15</v>
      </c>
      <c r="P8" s="8">
        <v>15</v>
      </c>
      <c r="Q8" s="10">
        <v>0.09</v>
      </c>
    </row>
    <row r="9" spans="1:17" x14ac:dyDescent="0.35">
      <c r="A9" s="7" t="s">
        <v>185</v>
      </c>
      <c r="B9" s="8">
        <v>55</v>
      </c>
      <c r="C9" s="10">
        <v>0.06</v>
      </c>
      <c r="D9" s="8" t="s">
        <v>100</v>
      </c>
      <c r="E9" s="10" t="s">
        <v>100</v>
      </c>
      <c r="F9" s="8">
        <v>5</v>
      </c>
      <c r="G9" s="10">
        <v>0.09</v>
      </c>
      <c r="H9" s="8" t="s">
        <v>100</v>
      </c>
      <c r="I9" s="10" t="s">
        <v>100</v>
      </c>
      <c r="J9" s="8" t="s">
        <v>100</v>
      </c>
      <c r="K9" s="10" t="s">
        <v>100</v>
      </c>
      <c r="L9" s="8">
        <v>5</v>
      </c>
      <c r="M9" s="10">
        <v>0.04</v>
      </c>
      <c r="N9" s="8">
        <v>20</v>
      </c>
      <c r="O9" s="10">
        <v>7.0000000000000007E-2</v>
      </c>
      <c r="P9" s="8">
        <v>15</v>
      </c>
      <c r="Q9" s="10">
        <v>0.11</v>
      </c>
    </row>
    <row r="10" spans="1:17" x14ac:dyDescent="0.35">
      <c r="A10" s="7" t="s">
        <v>186</v>
      </c>
      <c r="B10" s="8">
        <v>45</v>
      </c>
      <c r="C10" s="10">
        <v>0.05</v>
      </c>
      <c r="D10" s="8">
        <v>5</v>
      </c>
      <c r="E10" s="10">
        <v>7.0000000000000007E-2</v>
      </c>
      <c r="F10" s="8">
        <v>5</v>
      </c>
      <c r="G10" s="10">
        <v>0.09</v>
      </c>
      <c r="H10" s="8" t="s">
        <v>100</v>
      </c>
      <c r="I10" s="10" t="s">
        <v>100</v>
      </c>
      <c r="J10" s="8">
        <v>5</v>
      </c>
      <c r="K10" s="10">
        <v>0.13</v>
      </c>
      <c r="L10" s="8">
        <v>10</v>
      </c>
      <c r="M10" s="10">
        <v>7.0000000000000007E-2</v>
      </c>
      <c r="N10" s="8">
        <v>10</v>
      </c>
      <c r="O10" s="10">
        <v>0.04</v>
      </c>
      <c r="P10" s="8">
        <v>5</v>
      </c>
      <c r="Q10" s="10">
        <v>0.03</v>
      </c>
    </row>
    <row r="11" spans="1:17" x14ac:dyDescent="0.35">
      <c r="A11" s="7" t="s">
        <v>187</v>
      </c>
      <c r="B11" s="8">
        <v>20</v>
      </c>
      <c r="C11" s="10">
        <v>0.02</v>
      </c>
      <c r="D11" s="8">
        <v>5</v>
      </c>
      <c r="E11" s="10">
        <v>0.1</v>
      </c>
      <c r="F11" s="8" t="s">
        <v>100</v>
      </c>
      <c r="G11" s="10" t="s">
        <v>100</v>
      </c>
      <c r="H11" s="8">
        <v>5</v>
      </c>
      <c r="I11" s="10">
        <v>7.0000000000000007E-2</v>
      </c>
      <c r="J11" s="8">
        <v>0</v>
      </c>
      <c r="K11" s="10">
        <v>0</v>
      </c>
      <c r="L11" s="8">
        <v>5</v>
      </c>
      <c r="M11" s="10">
        <v>0.02</v>
      </c>
      <c r="N11" s="8">
        <v>5</v>
      </c>
      <c r="O11" s="10">
        <v>0.02</v>
      </c>
      <c r="P11" s="8" t="s">
        <v>100</v>
      </c>
      <c r="Q11" s="10" t="s">
        <v>100</v>
      </c>
    </row>
    <row r="12" spans="1:17" x14ac:dyDescent="0.35">
      <c r="A12" s="7" t="s">
        <v>188</v>
      </c>
      <c r="B12" s="8">
        <v>10</v>
      </c>
      <c r="C12" s="10">
        <v>0.01</v>
      </c>
      <c r="D12" s="8" t="s">
        <v>100</v>
      </c>
      <c r="E12" s="10" t="s">
        <v>100</v>
      </c>
      <c r="F12" s="8" t="s">
        <v>100</v>
      </c>
      <c r="G12" s="10" t="s">
        <v>100</v>
      </c>
      <c r="H12" s="8">
        <v>0</v>
      </c>
      <c r="I12" s="10">
        <v>0</v>
      </c>
      <c r="J12" s="8">
        <v>0</v>
      </c>
      <c r="K12" s="10">
        <v>0</v>
      </c>
      <c r="L12" s="8">
        <v>5</v>
      </c>
      <c r="M12" s="10">
        <v>0.02</v>
      </c>
      <c r="N12" s="8">
        <v>5</v>
      </c>
      <c r="O12" s="10">
        <v>0.01</v>
      </c>
      <c r="P12" s="8">
        <v>0</v>
      </c>
      <c r="Q12" s="10">
        <v>0</v>
      </c>
    </row>
    <row r="13" spans="1:17" x14ac:dyDescent="0.35">
      <c r="A13" t="s">
        <v>15</v>
      </c>
      <c r="B13" t="s">
        <v>3</v>
      </c>
    </row>
    <row r="14" spans="1:17" x14ac:dyDescent="0.35">
      <c r="A14" t="s">
        <v>17</v>
      </c>
      <c r="B14" t="s">
        <v>18</v>
      </c>
    </row>
    <row r="15" spans="1:17" x14ac:dyDescent="0.35">
      <c r="A15" t="s">
        <v>19</v>
      </c>
      <c r="B15" t="s">
        <v>20</v>
      </c>
    </row>
    <row r="16" spans="1:17" x14ac:dyDescent="0.35">
      <c r="A16" t="s">
        <v>21</v>
      </c>
      <c r="B16" t="s">
        <v>22</v>
      </c>
    </row>
    <row r="17" spans="1:2" x14ac:dyDescent="0.35">
      <c r="A17" t="s">
        <v>23</v>
      </c>
      <c r="B17" t="s">
        <v>24</v>
      </c>
    </row>
    <row r="18" spans="1:2" x14ac:dyDescent="0.35">
      <c r="A18" t="s">
        <v>25</v>
      </c>
      <c r="B18" t="s">
        <v>26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5"/>
  <sheetViews>
    <sheetView showGridLines="0" workbookViewId="0"/>
  </sheetViews>
  <sheetFormatPr defaultColWidth="11.07421875" defaultRowHeight="15.5" x14ac:dyDescent="0.35"/>
  <cols>
    <col min="1" max="2" width="20.69140625" customWidth="1"/>
  </cols>
  <sheetData>
    <row r="1" spans="1:17" ht="19.5" x14ac:dyDescent="0.45">
      <c r="A1" s="1" t="s">
        <v>189</v>
      </c>
    </row>
    <row r="2" spans="1:17" x14ac:dyDescent="0.35">
      <c r="A2" t="s">
        <v>62</v>
      </c>
    </row>
    <row r="3" spans="1:17" x14ac:dyDescent="0.35">
      <c r="A3" t="s">
        <v>190</v>
      </c>
    </row>
    <row r="4" spans="1:17" x14ac:dyDescent="0.35">
      <c r="A4" s="5" t="s">
        <v>11</v>
      </c>
    </row>
    <row r="5" spans="1:17" ht="31" x14ac:dyDescent="0.35">
      <c r="A5" s="6" t="s">
        <v>65</v>
      </c>
      <c r="B5" s="9" t="s">
        <v>66</v>
      </c>
      <c r="C5" s="11" t="s">
        <v>67</v>
      </c>
      <c r="D5" s="9" t="s">
        <v>68</v>
      </c>
      <c r="E5" s="11" t="s">
        <v>69</v>
      </c>
      <c r="F5" s="9" t="s">
        <v>70</v>
      </c>
      <c r="G5" s="11" t="s">
        <v>71</v>
      </c>
      <c r="H5" s="9" t="s">
        <v>72</v>
      </c>
      <c r="I5" s="11" t="s">
        <v>73</v>
      </c>
      <c r="J5" s="9" t="s">
        <v>74</v>
      </c>
      <c r="K5" s="11" t="s">
        <v>75</v>
      </c>
      <c r="L5" s="9" t="s">
        <v>76</v>
      </c>
      <c r="M5" s="11" t="s">
        <v>77</v>
      </c>
      <c r="N5" s="9" t="s">
        <v>78</v>
      </c>
      <c r="O5" s="11" t="s">
        <v>79</v>
      </c>
      <c r="P5" s="9" t="s">
        <v>80</v>
      </c>
      <c r="Q5" s="11" t="s">
        <v>81</v>
      </c>
    </row>
    <row r="6" spans="1:17" x14ac:dyDescent="0.35">
      <c r="A6" s="12" t="s">
        <v>66</v>
      </c>
      <c r="B6" s="13">
        <v>475</v>
      </c>
      <c r="C6" s="14">
        <v>1</v>
      </c>
      <c r="D6" s="13">
        <v>5</v>
      </c>
      <c r="E6" s="14">
        <v>1</v>
      </c>
      <c r="F6" s="13">
        <v>55</v>
      </c>
      <c r="G6" s="14">
        <v>1</v>
      </c>
      <c r="H6" s="13">
        <v>15</v>
      </c>
      <c r="I6" s="14">
        <v>1</v>
      </c>
      <c r="J6" s="13">
        <v>25</v>
      </c>
      <c r="K6" s="14">
        <v>1</v>
      </c>
      <c r="L6" s="13">
        <v>135</v>
      </c>
      <c r="M6" s="14">
        <v>1</v>
      </c>
      <c r="N6" s="13">
        <v>140</v>
      </c>
      <c r="O6" s="14">
        <v>1</v>
      </c>
      <c r="P6" s="13">
        <v>95</v>
      </c>
      <c r="Q6" s="14">
        <v>1</v>
      </c>
    </row>
    <row r="7" spans="1:17" x14ac:dyDescent="0.35">
      <c r="A7" s="7" t="s">
        <v>83</v>
      </c>
      <c r="B7" s="8">
        <v>15</v>
      </c>
      <c r="C7" s="10">
        <v>0.03</v>
      </c>
      <c r="D7" s="8">
        <v>5</v>
      </c>
      <c r="E7" s="10">
        <v>0.67</v>
      </c>
      <c r="F7" s="8">
        <v>5</v>
      </c>
      <c r="G7" s="10">
        <v>0.11</v>
      </c>
      <c r="H7" s="8">
        <v>0</v>
      </c>
      <c r="I7" s="10">
        <v>0</v>
      </c>
      <c r="J7" s="8">
        <v>5</v>
      </c>
      <c r="K7" s="10">
        <v>0.11</v>
      </c>
      <c r="L7" s="8">
        <v>0</v>
      </c>
      <c r="M7" s="10">
        <v>0</v>
      </c>
      <c r="N7" s="8">
        <v>0</v>
      </c>
      <c r="O7" s="10">
        <v>0</v>
      </c>
      <c r="P7" s="8" t="s">
        <v>100</v>
      </c>
      <c r="Q7" s="10" t="s">
        <v>100</v>
      </c>
    </row>
    <row r="8" spans="1:17" x14ac:dyDescent="0.35">
      <c r="A8" s="7" t="s">
        <v>84</v>
      </c>
      <c r="B8" s="8">
        <v>60</v>
      </c>
      <c r="C8" s="10">
        <v>0.12</v>
      </c>
      <c r="D8" s="8">
        <v>0</v>
      </c>
      <c r="E8" s="10">
        <v>0</v>
      </c>
      <c r="F8" s="8">
        <v>30</v>
      </c>
      <c r="G8" s="10">
        <v>0.55000000000000004</v>
      </c>
      <c r="H8" s="8">
        <v>10</v>
      </c>
      <c r="I8" s="10">
        <v>0.5</v>
      </c>
      <c r="J8" s="8">
        <v>5</v>
      </c>
      <c r="K8" s="10">
        <v>0.22</v>
      </c>
      <c r="L8" s="8">
        <v>10</v>
      </c>
      <c r="M8" s="10">
        <v>0.06</v>
      </c>
      <c r="N8" s="8">
        <v>5</v>
      </c>
      <c r="O8" s="10">
        <v>0.04</v>
      </c>
      <c r="P8" s="8" t="s">
        <v>100</v>
      </c>
      <c r="Q8" s="10" t="s">
        <v>100</v>
      </c>
    </row>
    <row r="9" spans="1:17" x14ac:dyDescent="0.35">
      <c r="A9" s="7" t="s">
        <v>85</v>
      </c>
      <c r="B9" s="8">
        <v>15</v>
      </c>
      <c r="C9" s="10">
        <v>0.03</v>
      </c>
      <c r="D9" s="8" t="s">
        <v>99</v>
      </c>
      <c r="E9" s="10" t="s">
        <v>99</v>
      </c>
      <c r="F9" s="8">
        <v>10</v>
      </c>
      <c r="G9" s="10">
        <v>0.18</v>
      </c>
      <c r="H9" s="8" t="s">
        <v>100</v>
      </c>
      <c r="I9" s="10" t="s">
        <v>100</v>
      </c>
      <c r="J9" s="8" t="s">
        <v>100</v>
      </c>
      <c r="K9" s="10" t="s">
        <v>100</v>
      </c>
      <c r="L9" s="8" t="s">
        <v>100</v>
      </c>
      <c r="M9" s="10" t="s">
        <v>100</v>
      </c>
      <c r="N9" s="8">
        <v>0</v>
      </c>
      <c r="O9" s="10">
        <v>0</v>
      </c>
      <c r="P9" s="8">
        <v>0</v>
      </c>
      <c r="Q9" s="10">
        <v>0</v>
      </c>
    </row>
    <row r="10" spans="1:17" x14ac:dyDescent="0.35">
      <c r="A10" s="7" t="s">
        <v>86</v>
      </c>
      <c r="B10" s="8" t="s">
        <v>100</v>
      </c>
      <c r="C10" s="10" t="s">
        <v>100</v>
      </c>
      <c r="D10" s="8" t="s">
        <v>99</v>
      </c>
      <c r="E10" s="10" t="s">
        <v>99</v>
      </c>
      <c r="F10" s="8" t="s">
        <v>100</v>
      </c>
      <c r="G10" s="10" t="s">
        <v>100</v>
      </c>
      <c r="H10" s="8">
        <v>0</v>
      </c>
      <c r="I10" s="10">
        <v>0</v>
      </c>
      <c r="J10" s="8">
        <v>0</v>
      </c>
      <c r="K10" s="10">
        <v>0</v>
      </c>
      <c r="L10" s="8">
        <v>0</v>
      </c>
      <c r="M10" s="10">
        <v>0</v>
      </c>
      <c r="N10" s="8">
        <v>0</v>
      </c>
      <c r="O10" s="10">
        <v>0</v>
      </c>
      <c r="P10" s="8">
        <v>0</v>
      </c>
      <c r="Q10" s="10">
        <v>0</v>
      </c>
    </row>
    <row r="11" spans="1:17" x14ac:dyDescent="0.35">
      <c r="A11" s="7" t="s">
        <v>87</v>
      </c>
      <c r="B11" s="8">
        <v>5</v>
      </c>
      <c r="C11" s="10">
        <v>0.01</v>
      </c>
      <c r="D11" s="8" t="s">
        <v>99</v>
      </c>
      <c r="E11" s="10" t="s">
        <v>99</v>
      </c>
      <c r="F11" s="8" t="s">
        <v>99</v>
      </c>
      <c r="G11" s="10" t="s">
        <v>99</v>
      </c>
      <c r="H11" s="8" t="s">
        <v>100</v>
      </c>
      <c r="I11" s="10" t="s">
        <v>100</v>
      </c>
      <c r="J11" s="8" t="s">
        <v>100</v>
      </c>
      <c r="K11" s="10" t="s">
        <v>100</v>
      </c>
      <c r="L11" s="8">
        <v>0</v>
      </c>
      <c r="M11" s="10">
        <v>0</v>
      </c>
      <c r="N11" s="8">
        <v>0</v>
      </c>
      <c r="O11" s="10">
        <v>0</v>
      </c>
      <c r="P11" s="8">
        <v>0</v>
      </c>
      <c r="Q11" s="10">
        <v>0</v>
      </c>
    </row>
    <row r="12" spans="1:17" x14ac:dyDescent="0.35">
      <c r="A12" s="7" t="s">
        <v>88</v>
      </c>
      <c r="B12" s="8">
        <v>5</v>
      </c>
      <c r="C12" s="10">
        <v>0.01</v>
      </c>
      <c r="D12" s="8" t="s">
        <v>99</v>
      </c>
      <c r="E12" s="10" t="s">
        <v>99</v>
      </c>
      <c r="F12" s="8" t="s">
        <v>99</v>
      </c>
      <c r="G12" s="10" t="s">
        <v>99</v>
      </c>
      <c r="H12" s="8" t="s">
        <v>100</v>
      </c>
      <c r="I12" s="10" t="s">
        <v>100</v>
      </c>
      <c r="J12" s="8">
        <v>0</v>
      </c>
      <c r="K12" s="10">
        <v>0</v>
      </c>
      <c r="L12" s="8">
        <v>0</v>
      </c>
      <c r="M12" s="10">
        <v>0</v>
      </c>
      <c r="N12" s="8" t="s">
        <v>100</v>
      </c>
      <c r="O12" s="10" t="s">
        <v>100</v>
      </c>
      <c r="P12" s="8" t="s">
        <v>100</v>
      </c>
      <c r="Q12" s="10" t="s">
        <v>100</v>
      </c>
    </row>
    <row r="13" spans="1:17" x14ac:dyDescent="0.35">
      <c r="A13" s="7" t="s">
        <v>89</v>
      </c>
      <c r="B13" s="8">
        <v>30</v>
      </c>
      <c r="C13" s="10">
        <v>0.06</v>
      </c>
      <c r="D13" s="8" t="s">
        <v>99</v>
      </c>
      <c r="E13" s="10" t="s">
        <v>99</v>
      </c>
      <c r="F13" s="8" t="s">
        <v>99</v>
      </c>
      <c r="G13" s="10" t="s">
        <v>99</v>
      </c>
      <c r="H13" s="8" t="s">
        <v>100</v>
      </c>
      <c r="I13" s="10" t="s">
        <v>100</v>
      </c>
      <c r="J13" s="8">
        <v>5</v>
      </c>
      <c r="K13" s="10">
        <v>0.15</v>
      </c>
      <c r="L13" s="8">
        <v>10</v>
      </c>
      <c r="M13" s="10">
        <v>7.0000000000000007E-2</v>
      </c>
      <c r="N13" s="8">
        <v>10</v>
      </c>
      <c r="O13" s="10">
        <v>7.0000000000000007E-2</v>
      </c>
      <c r="P13" s="8">
        <v>5</v>
      </c>
      <c r="Q13" s="10">
        <v>0.05</v>
      </c>
    </row>
    <row r="14" spans="1:17" x14ac:dyDescent="0.35">
      <c r="A14" s="7" t="s">
        <v>90</v>
      </c>
      <c r="B14" s="8">
        <v>60</v>
      </c>
      <c r="C14" s="10">
        <v>0.12</v>
      </c>
      <c r="D14" s="8" t="s">
        <v>99</v>
      </c>
      <c r="E14" s="10" t="s">
        <v>99</v>
      </c>
      <c r="F14" s="8" t="s">
        <v>99</v>
      </c>
      <c r="G14" s="10" t="s">
        <v>99</v>
      </c>
      <c r="H14" s="8" t="s">
        <v>99</v>
      </c>
      <c r="I14" s="10" t="s">
        <v>99</v>
      </c>
      <c r="J14" s="8">
        <v>5</v>
      </c>
      <c r="K14" s="10">
        <v>0.26</v>
      </c>
      <c r="L14" s="8">
        <v>25</v>
      </c>
      <c r="M14" s="10">
        <v>0.19</v>
      </c>
      <c r="N14" s="8">
        <v>20</v>
      </c>
      <c r="O14" s="10">
        <v>0.15</v>
      </c>
      <c r="P14" s="8">
        <v>5</v>
      </c>
      <c r="Q14" s="10">
        <v>0.05</v>
      </c>
    </row>
    <row r="15" spans="1:17" x14ac:dyDescent="0.35">
      <c r="A15" s="7" t="s">
        <v>91</v>
      </c>
      <c r="B15" s="8">
        <v>200</v>
      </c>
      <c r="C15" s="10">
        <v>0.42</v>
      </c>
      <c r="D15" s="8" t="s">
        <v>99</v>
      </c>
      <c r="E15" s="10" t="s">
        <v>99</v>
      </c>
      <c r="F15" s="8" t="s">
        <v>99</v>
      </c>
      <c r="G15" s="10" t="s">
        <v>99</v>
      </c>
      <c r="H15" s="8" t="s">
        <v>99</v>
      </c>
      <c r="I15" s="10" t="s">
        <v>99</v>
      </c>
      <c r="J15" s="8" t="s">
        <v>99</v>
      </c>
      <c r="K15" s="10" t="s">
        <v>99</v>
      </c>
      <c r="L15" s="8">
        <v>70</v>
      </c>
      <c r="M15" s="10">
        <v>0.51</v>
      </c>
      <c r="N15" s="8">
        <v>75</v>
      </c>
      <c r="O15" s="10">
        <v>0.54</v>
      </c>
      <c r="P15" s="8">
        <v>50</v>
      </c>
      <c r="Q15" s="10">
        <v>0.55000000000000004</v>
      </c>
    </row>
    <row r="16" spans="1:17" x14ac:dyDescent="0.35">
      <c r="A16" s="7" t="s">
        <v>92</v>
      </c>
      <c r="B16" s="8">
        <v>5</v>
      </c>
      <c r="C16" s="10">
        <v>0.01</v>
      </c>
      <c r="D16" s="8" t="s">
        <v>99</v>
      </c>
      <c r="E16" s="10" t="s">
        <v>99</v>
      </c>
      <c r="F16" s="8" t="s">
        <v>99</v>
      </c>
      <c r="G16" s="10" t="s">
        <v>99</v>
      </c>
      <c r="H16" s="8" t="s">
        <v>99</v>
      </c>
      <c r="I16" s="10" t="s">
        <v>99</v>
      </c>
      <c r="J16" s="8" t="s">
        <v>99</v>
      </c>
      <c r="K16" s="10" t="s">
        <v>99</v>
      </c>
      <c r="L16" s="8" t="s">
        <v>100</v>
      </c>
      <c r="M16" s="10" t="s">
        <v>100</v>
      </c>
      <c r="N16" s="8" t="s">
        <v>100</v>
      </c>
      <c r="O16" s="10" t="s">
        <v>100</v>
      </c>
      <c r="P16" s="8">
        <v>0</v>
      </c>
      <c r="Q16" s="10">
        <v>0</v>
      </c>
    </row>
    <row r="17" spans="1:17" x14ac:dyDescent="0.35">
      <c r="A17" s="7" t="s">
        <v>93</v>
      </c>
      <c r="B17" s="8">
        <v>5</v>
      </c>
      <c r="C17" s="10">
        <v>0.01</v>
      </c>
      <c r="D17" s="8" t="s">
        <v>99</v>
      </c>
      <c r="E17" s="10" t="s">
        <v>99</v>
      </c>
      <c r="F17" s="8" t="s">
        <v>99</v>
      </c>
      <c r="G17" s="10" t="s">
        <v>99</v>
      </c>
      <c r="H17" s="8" t="s">
        <v>99</v>
      </c>
      <c r="I17" s="10" t="s">
        <v>99</v>
      </c>
      <c r="J17" s="8" t="s">
        <v>99</v>
      </c>
      <c r="K17" s="10" t="s">
        <v>99</v>
      </c>
      <c r="L17" s="8">
        <v>0</v>
      </c>
      <c r="M17" s="10">
        <v>0</v>
      </c>
      <c r="N17" s="8" t="s">
        <v>100</v>
      </c>
      <c r="O17" s="10" t="s">
        <v>100</v>
      </c>
      <c r="P17" s="8">
        <v>5</v>
      </c>
      <c r="Q17" s="10">
        <v>0.05</v>
      </c>
    </row>
    <row r="18" spans="1:17" x14ac:dyDescent="0.35">
      <c r="A18" s="7" t="s">
        <v>94</v>
      </c>
      <c r="B18" s="8" t="s">
        <v>100</v>
      </c>
      <c r="C18" s="10" t="s">
        <v>100</v>
      </c>
      <c r="D18" s="8" t="s">
        <v>99</v>
      </c>
      <c r="E18" s="10" t="s">
        <v>99</v>
      </c>
      <c r="F18" s="8" t="s">
        <v>99</v>
      </c>
      <c r="G18" s="10" t="s">
        <v>99</v>
      </c>
      <c r="H18" s="8" t="s">
        <v>99</v>
      </c>
      <c r="I18" s="10" t="s">
        <v>99</v>
      </c>
      <c r="J18" s="8" t="s">
        <v>99</v>
      </c>
      <c r="K18" s="10" t="s">
        <v>99</v>
      </c>
      <c r="L18" s="8" t="s">
        <v>99</v>
      </c>
      <c r="M18" s="10" t="s">
        <v>99</v>
      </c>
      <c r="N18" s="8" t="s">
        <v>99</v>
      </c>
      <c r="O18" s="10" t="s">
        <v>99</v>
      </c>
      <c r="P18" s="8">
        <v>0</v>
      </c>
      <c r="Q18" s="10">
        <v>0</v>
      </c>
    </row>
    <row r="19" spans="1:17" x14ac:dyDescent="0.35">
      <c r="A19" s="7" t="s">
        <v>95</v>
      </c>
      <c r="B19" s="8">
        <v>80</v>
      </c>
      <c r="C19" s="10">
        <v>0.17</v>
      </c>
      <c r="D19" s="8" t="s">
        <v>100</v>
      </c>
      <c r="E19" s="10" t="s">
        <v>100</v>
      </c>
      <c r="F19" s="8">
        <v>10</v>
      </c>
      <c r="G19" s="10">
        <v>0.15</v>
      </c>
      <c r="H19" s="8" t="s">
        <v>100</v>
      </c>
      <c r="I19" s="10" t="s">
        <v>100</v>
      </c>
      <c r="J19" s="8">
        <v>5</v>
      </c>
      <c r="K19" s="10">
        <v>0.15</v>
      </c>
      <c r="L19" s="8">
        <v>20</v>
      </c>
      <c r="M19" s="10">
        <v>0.14000000000000001</v>
      </c>
      <c r="N19" s="8">
        <v>25</v>
      </c>
      <c r="O19" s="10">
        <v>0.17</v>
      </c>
      <c r="P19" s="8">
        <v>25</v>
      </c>
      <c r="Q19" s="10">
        <v>0.24</v>
      </c>
    </row>
    <row r="20" spans="1:17" x14ac:dyDescent="0.35">
      <c r="A20" t="s">
        <v>15</v>
      </c>
      <c r="B20" t="s">
        <v>3</v>
      </c>
    </row>
    <row r="21" spans="1:17" x14ac:dyDescent="0.35">
      <c r="A21" t="s">
        <v>17</v>
      </c>
      <c r="B21" t="s">
        <v>18</v>
      </c>
    </row>
    <row r="22" spans="1:17" x14ac:dyDescent="0.35">
      <c r="A22" t="s">
        <v>19</v>
      </c>
      <c r="B22" t="s">
        <v>20</v>
      </c>
    </row>
    <row r="23" spans="1:17" x14ac:dyDescent="0.35">
      <c r="A23" t="s">
        <v>21</v>
      </c>
      <c r="B23" t="s">
        <v>22</v>
      </c>
    </row>
    <row r="24" spans="1:17" x14ac:dyDescent="0.35">
      <c r="A24" t="s">
        <v>23</v>
      </c>
      <c r="B24" t="s">
        <v>24</v>
      </c>
    </row>
    <row r="25" spans="1:17" x14ac:dyDescent="0.35">
      <c r="A25" t="s">
        <v>25</v>
      </c>
      <c r="B25" t="s">
        <v>26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showGridLines="0" workbookViewId="0"/>
  </sheetViews>
  <sheetFormatPr defaultColWidth="11.07421875" defaultRowHeight="15.5" x14ac:dyDescent="0.35"/>
  <cols>
    <col min="1" max="2" width="20.69140625" customWidth="1"/>
  </cols>
  <sheetData>
    <row r="1" spans="1:17" ht="19.5" x14ac:dyDescent="0.45">
      <c r="A1" s="1" t="s">
        <v>191</v>
      </c>
    </row>
    <row r="2" spans="1:17" x14ac:dyDescent="0.35">
      <c r="A2" t="s">
        <v>62</v>
      </c>
    </row>
    <row r="3" spans="1:17" x14ac:dyDescent="0.35">
      <c r="A3" t="s">
        <v>192</v>
      </c>
    </row>
    <row r="4" spans="1:17" x14ac:dyDescent="0.35">
      <c r="A4" s="5" t="s">
        <v>12</v>
      </c>
    </row>
    <row r="5" spans="1:17" ht="31" x14ac:dyDescent="0.35">
      <c r="A5" s="6" t="s">
        <v>114</v>
      </c>
      <c r="B5" s="9" t="s">
        <v>66</v>
      </c>
      <c r="C5" s="11" t="s">
        <v>67</v>
      </c>
      <c r="D5" s="9" t="s">
        <v>68</v>
      </c>
      <c r="E5" s="11" t="s">
        <v>69</v>
      </c>
      <c r="F5" s="9" t="s">
        <v>70</v>
      </c>
      <c r="G5" s="11" t="s">
        <v>71</v>
      </c>
      <c r="H5" s="9" t="s">
        <v>72</v>
      </c>
      <c r="I5" s="11" t="s">
        <v>73</v>
      </c>
      <c r="J5" s="9" t="s">
        <v>74</v>
      </c>
      <c r="K5" s="11" t="s">
        <v>75</v>
      </c>
      <c r="L5" s="9" t="s">
        <v>76</v>
      </c>
      <c r="M5" s="11" t="s">
        <v>77</v>
      </c>
      <c r="N5" s="9" t="s">
        <v>78</v>
      </c>
      <c r="O5" s="11" t="s">
        <v>79</v>
      </c>
      <c r="P5" s="9" t="s">
        <v>80</v>
      </c>
      <c r="Q5" s="11" t="s">
        <v>81</v>
      </c>
    </row>
    <row r="6" spans="1:17" x14ac:dyDescent="0.35">
      <c r="A6" s="12" t="s">
        <v>66</v>
      </c>
      <c r="B6" s="13">
        <v>475</v>
      </c>
      <c r="C6" s="14">
        <v>1</v>
      </c>
      <c r="D6" s="13">
        <v>5</v>
      </c>
      <c r="E6" s="14">
        <v>1</v>
      </c>
      <c r="F6" s="13">
        <v>55</v>
      </c>
      <c r="G6" s="14">
        <v>1</v>
      </c>
      <c r="H6" s="13">
        <v>15</v>
      </c>
      <c r="I6" s="14">
        <v>1</v>
      </c>
      <c r="J6" s="13">
        <v>25</v>
      </c>
      <c r="K6" s="14">
        <v>1</v>
      </c>
      <c r="L6" s="13">
        <v>135</v>
      </c>
      <c r="M6" s="14">
        <v>1</v>
      </c>
      <c r="N6" s="13">
        <v>140</v>
      </c>
      <c r="O6" s="14">
        <v>1</v>
      </c>
      <c r="P6" s="13">
        <v>95</v>
      </c>
      <c r="Q6" s="14">
        <v>1</v>
      </c>
    </row>
    <row r="7" spans="1:17" x14ac:dyDescent="0.35">
      <c r="A7" s="7" t="s">
        <v>193</v>
      </c>
      <c r="B7" s="8">
        <v>175</v>
      </c>
      <c r="C7" s="10">
        <v>0.37</v>
      </c>
      <c r="D7" s="8">
        <v>5</v>
      </c>
      <c r="E7" s="10">
        <v>0.83</v>
      </c>
      <c r="F7" s="8">
        <v>30</v>
      </c>
      <c r="G7" s="10">
        <v>0.56000000000000005</v>
      </c>
      <c r="H7" s="8">
        <v>15</v>
      </c>
      <c r="I7" s="10">
        <v>0.81</v>
      </c>
      <c r="J7" s="8">
        <v>5</v>
      </c>
      <c r="K7" s="10">
        <v>0.22</v>
      </c>
      <c r="L7" s="8">
        <v>35</v>
      </c>
      <c r="M7" s="10">
        <v>0.27</v>
      </c>
      <c r="N7" s="8">
        <v>60</v>
      </c>
      <c r="O7" s="10">
        <v>0.42</v>
      </c>
      <c r="P7" s="8">
        <v>25</v>
      </c>
      <c r="Q7" s="10">
        <v>0.28000000000000003</v>
      </c>
    </row>
    <row r="8" spans="1:17" x14ac:dyDescent="0.35">
      <c r="A8" s="7" t="s">
        <v>194</v>
      </c>
      <c r="B8" s="8">
        <v>70</v>
      </c>
      <c r="C8" s="10">
        <v>0.15</v>
      </c>
      <c r="D8" s="8">
        <v>0</v>
      </c>
      <c r="E8" s="10">
        <v>0</v>
      </c>
      <c r="F8" s="8">
        <v>5</v>
      </c>
      <c r="G8" s="10">
        <v>0.11</v>
      </c>
      <c r="H8" s="8" t="s">
        <v>100</v>
      </c>
      <c r="I8" s="10" t="s">
        <v>100</v>
      </c>
      <c r="J8" s="8">
        <v>5</v>
      </c>
      <c r="K8" s="10">
        <v>0.19</v>
      </c>
      <c r="L8" s="8">
        <v>20</v>
      </c>
      <c r="M8" s="10">
        <v>0.13</v>
      </c>
      <c r="N8" s="8">
        <v>20</v>
      </c>
      <c r="O8" s="10">
        <v>0.15</v>
      </c>
      <c r="P8" s="8">
        <v>20</v>
      </c>
      <c r="Q8" s="10">
        <v>0.21</v>
      </c>
    </row>
    <row r="9" spans="1:17" x14ac:dyDescent="0.35">
      <c r="A9" s="7" t="s">
        <v>195</v>
      </c>
      <c r="B9" s="8">
        <v>70</v>
      </c>
      <c r="C9" s="10">
        <v>0.14000000000000001</v>
      </c>
      <c r="D9" s="8" t="s">
        <v>100</v>
      </c>
      <c r="E9" s="10" t="s">
        <v>100</v>
      </c>
      <c r="F9" s="8">
        <v>5</v>
      </c>
      <c r="G9" s="10">
        <v>0.11</v>
      </c>
      <c r="H9" s="8" t="s">
        <v>100</v>
      </c>
      <c r="I9" s="10" t="s">
        <v>100</v>
      </c>
      <c r="J9" s="8">
        <v>5</v>
      </c>
      <c r="K9" s="10">
        <v>0.15</v>
      </c>
      <c r="L9" s="8">
        <v>25</v>
      </c>
      <c r="M9" s="10">
        <v>0.2</v>
      </c>
      <c r="N9" s="8">
        <v>15</v>
      </c>
      <c r="O9" s="10">
        <v>0.12</v>
      </c>
      <c r="P9" s="8">
        <v>10</v>
      </c>
      <c r="Q9" s="10">
        <v>0.13</v>
      </c>
    </row>
    <row r="10" spans="1:17" x14ac:dyDescent="0.35">
      <c r="A10" s="7" t="s">
        <v>196</v>
      </c>
      <c r="B10" s="8">
        <v>60</v>
      </c>
      <c r="C10" s="10">
        <v>0.13</v>
      </c>
      <c r="D10" s="8">
        <v>0</v>
      </c>
      <c r="E10" s="10">
        <v>0</v>
      </c>
      <c r="F10" s="8" t="s">
        <v>100</v>
      </c>
      <c r="G10" s="10" t="s">
        <v>100</v>
      </c>
      <c r="H10" s="8">
        <v>0</v>
      </c>
      <c r="I10" s="10">
        <v>0</v>
      </c>
      <c r="J10" s="8">
        <v>10</v>
      </c>
      <c r="K10" s="10">
        <v>0.3</v>
      </c>
      <c r="L10" s="8">
        <v>25</v>
      </c>
      <c r="M10" s="10">
        <v>0.17</v>
      </c>
      <c r="N10" s="8">
        <v>15</v>
      </c>
      <c r="O10" s="10">
        <v>0.11</v>
      </c>
      <c r="P10" s="8">
        <v>15</v>
      </c>
      <c r="Q10" s="10">
        <v>0.14000000000000001</v>
      </c>
    </row>
    <row r="11" spans="1:17" x14ac:dyDescent="0.35">
      <c r="A11" s="7" t="s">
        <v>116</v>
      </c>
      <c r="B11" s="8">
        <v>25</v>
      </c>
      <c r="C11" s="10">
        <v>0.05</v>
      </c>
      <c r="D11" s="8">
        <v>0</v>
      </c>
      <c r="E11" s="10">
        <v>0</v>
      </c>
      <c r="F11" s="8">
        <v>5</v>
      </c>
      <c r="G11" s="10">
        <v>7.0000000000000007E-2</v>
      </c>
      <c r="H11" s="8">
        <v>0</v>
      </c>
      <c r="I11" s="10">
        <v>0</v>
      </c>
      <c r="J11" s="8" t="s">
        <v>100</v>
      </c>
      <c r="K11" s="10" t="s">
        <v>100</v>
      </c>
      <c r="L11" s="8">
        <v>10</v>
      </c>
      <c r="M11" s="10">
        <v>7.0000000000000007E-2</v>
      </c>
      <c r="N11" s="8">
        <v>5</v>
      </c>
      <c r="O11" s="10">
        <v>0.04</v>
      </c>
      <c r="P11" s="8">
        <v>5</v>
      </c>
      <c r="Q11" s="10">
        <v>0.04</v>
      </c>
    </row>
    <row r="12" spans="1:17" x14ac:dyDescent="0.35">
      <c r="A12" s="7" t="s">
        <v>197</v>
      </c>
      <c r="B12" s="8">
        <v>70</v>
      </c>
      <c r="C12" s="10">
        <v>0.15</v>
      </c>
      <c r="D12" s="8">
        <v>0</v>
      </c>
      <c r="E12" s="10">
        <v>0</v>
      </c>
      <c r="F12" s="8">
        <v>5</v>
      </c>
      <c r="G12" s="10">
        <v>0.11</v>
      </c>
      <c r="H12" s="8">
        <v>0</v>
      </c>
      <c r="I12" s="10">
        <v>0</v>
      </c>
      <c r="J12" s="8">
        <v>5</v>
      </c>
      <c r="K12" s="10">
        <v>0.11</v>
      </c>
      <c r="L12" s="8">
        <v>20</v>
      </c>
      <c r="M12" s="10">
        <v>0.16</v>
      </c>
      <c r="N12" s="8">
        <v>25</v>
      </c>
      <c r="O12" s="10">
        <v>0.16</v>
      </c>
      <c r="P12" s="8">
        <v>20</v>
      </c>
      <c r="Q12" s="10">
        <v>0.2</v>
      </c>
    </row>
    <row r="13" spans="1:17" x14ac:dyDescent="0.35">
      <c r="A13" t="s">
        <v>15</v>
      </c>
      <c r="B13" t="s">
        <v>3</v>
      </c>
    </row>
    <row r="14" spans="1:17" x14ac:dyDescent="0.35">
      <c r="A14" t="s">
        <v>17</v>
      </c>
      <c r="B14" t="s">
        <v>18</v>
      </c>
    </row>
    <row r="15" spans="1:17" x14ac:dyDescent="0.35">
      <c r="A15" t="s">
        <v>19</v>
      </c>
      <c r="B15" t="s">
        <v>20</v>
      </c>
    </row>
    <row r="16" spans="1:17" x14ac:dyDescent="0.35">
      <c r="A16" t="s">
        <v>21</v>
      </c>
      <c r="B16" t="s">
        <v>22</v>
      </c>
    </row>
    <row r="17" spans="1:2" x14ac:dyDescent="0.35">
      <c r="A17" t="s">
        <v>23</v>
      </c>
      <c r="B17" t="s">
        <v>24</v>
      </c>
    </row>
    <row r="18" spans="1:2" x14ac:dyDescent="0.35">
      <c r="A18" t="s">
        <v>25</v>
      </c>
      <c r="B18" t="s">
        <v>26</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2B07-2117-4BBF-BA0F-03ADCDFBEAB5}">
  <dimension ref="A1:K22"/>
  <sheetViews>
    <sheetView showGridLines="0" workbookViewId="0">
      <selection activeCell="L12" sqref="L12"/>
    </sheetView>
  </sheetViews>
  <sheetFormatPr defaultColWidth="11.07421875" defaultRowHeight="15.5" x14ac:dyDescent="0.35"/>
  <cols>
    <col min="1" max="1" width="28.3828125" customWidth="1"/>
    <col min="2" max="2" width="25.765625" style="20" customWidth="1"/>
    <col min="3" max="3" width="16.23046875" customWidth="1"/>
    <col min="4" max="4" width="16.61328125" customWidth="1"/>
    <col min="5" max="5" width="17.84375" customWidth="1"/>
    <col min="6" max="6" width="14.69140625" customWidth="1"/>
    <col min="7" max="7" width="16.4609375" customWidth="1"/>
    <col min="8" max="8" width="17.23046875" customWidth="1"/>
    <col min="9" max="9" width="17.53515625" customWidth="1"/>
    <col min="10" max="10" width="13.84375" customWidth="1"/>
    <col min="11" max="11" width="18.53515625" customWidth="1"/>
  </cols>
  <sheetData>
    <row r="1" spans="1:11" ht="19.5" x14ac:dyDescent="0.45">
      <c r="A1" s="1" t="s">
        <v>283</v>
      </c>
    </row>
    <row r="2" spans="1:11" x14ac:dyDescent="0.35">
      <c r="A2" t="s">
        <v>62</v>
      </c>
    </row>
    <row r="3" spans="1:11" x14ac:dyDescent="0.35">
      <c r="A3" t="s">
        <v>199</v>
      </c>
    </row>
    <row r="4" spans="1:11" x14ac:dyDescent="0.35">
      <c r="A4" s="5" t="s">
        <v>198</v>
      </c>
    </row>
    <row r="5" spans="1:11" ht="35" customHeight="1" x14ac:dyDescent="0.35">
      <c r="A5" s="17" t="s">
        <v>65</v>
      </c>
      <c r="B5" s="21" t="s">
        <v>200</v>
      </c>
      <c r="C5" s="18" t="s">
        <v>201</v>
      </c>
      <c r="D5" s="19" t="s">
        <v>202</v>
      </c>
      <c r="E5" s="18" t="s">
        <v>203</v>
      </c>
      <c r="F5" s="19" t="s">
        <v>204</v>
      </c>
      <c r="G5" s="18" t="s">
        <v>205</v>
      </c>
      <c r="H5" s="17" t="s">
        <v>206</v>
      </c>
      <c r="I5" s="17" t="s">
        <v>207</v>
      </c>
      <c r="J5" s="18" t="s">
        <v>208</v>
      </c>
      <c r="K5" s="19" t="s">
        <v>209</v>
      </c>
    </row>
    <row r="6" spans="1:11" ht="31" x14ac:dyDescent="0.35">
      <c r="A6" s="2" t="s">
        <v>210</v>
      </c>
      <c r="B6" s="25">
        <v>43346</v>
      </c>
      <c r="C6" s="22" t="s">
        <v>211</v>
      </c>
      <c r="D6" s="22" t="s">
        <v>212</v>
      </c>
      <c r="E6" s="22" t="s">
        <v>279</v>
      </c>
      <c r="F6" s="22" t="s">
        <v>213</v>
      </c>
      <c r="G6" s="22" t="s">
        <v>214</v>
      </c>
      <c r="H6" s="22" t="s">
        <v>278</v>
      </c>
      <c r="I6" s="22" t="s">
        <v>215</v>
      </c>
      <c r="J6" s="22" t="s">
        <v>216</v>
      </c>
      <c r="K6" s="22">
        <v>180</v>
      </c>
    </row>
    <row r="7" spans="1:11" ht="124" x14ac:dyDescent="0.35">
      <c r="A7" s="2" t="s">
        <v>217</v>
      </c>
      <c r="B7" s="24" t="s">
        <v>277</v>
      </c>
      <c r="C7" s="23" t="s">
        <v>218</v>
      </c>
      <c r="D7" s="23" t="s">
        <v>219</v>
      </c>
      <c r="E7" s="23" t="s">
        <v>220</v>
      </c>
      <c r="F7" s="23" t="s">
        <v>221</v>
      </c>
      <c r="G7" s="23" t="s">
        <v>222</v>
      </c>
      <c r="H7" s="23" t="s">
        <v>223</v>
      </c>
      <c r="I7" s="23" t="s">
        <v>224</v>
      </c>
      <c r="J7" s="23" t="s">
        <v>225</v>
      </c>
      <c r="K7" s="23">
        <v>900</v>
      </c>
    </row>
    <row r="8" spans="1:11" ht="31" x14ac:dyDescent="0.35">
      <c r="A8" s="2" t="s">
        <v>85</v>
      </c>
      <c r="B8" s="24">
        <v>43724</v>
      </c>
      <c r="C8" s="24" t="s">
        <v>99</v>
      </c>
      <c r="D8" s="24" t="s">
        <v>226</v>
      </c>
      <c r="E8" s="24" t="s">
        <v>227</v>
      </c>
      <c r="F8" s="24" t="s">
        <v>275</v>
      </c>
      <c r="G8" s="24" t="s">
        <v>276</v>
      </c>
      <c r="H8" s="24" t="s">
        <v>228</v>
      </c>
      <c r="I8" s="24" t="s">
        <v>229</v>
      </c>
      <c r="J8" s="24" t="s">
        <v>230</v>
      </c>
      <c r="K8" s="23">
        <v>110</v>
      </c>
    </row>
    <row r="9" spans="1:11" ht="31" x14ac:dyDescent="0.35">
      <c r="A9" s="2" t="s">
        <v>86</v>
      </c>
      <c r="B9" s="24">
        <v>43759</v>
      </c>
      <c r="C9" s="24" t="s">
        <v>99</v>
      </c>
      <c r="D9" s="24" t="s">
        <v>231</v>
      </c>
      <c r="E9" s="24" t="s">
        <v>232</v>
      </c>
      <c r="F9" s="24" t="s">
        <v>233</v>
      </c>
      <c r="G9" s="24" t="s">
        <v>234</v>
      </c>
      <c r="H9" s="24" t="s">
        <v>235</v>
      </c>
      <c r="I9" s="24" t="s">
        <v>236</v>
      </c>
      <c r="J9" s="24" t="s">
        <v>237</v>
      </c>
      <c r="K9" s="23">
        <v>25</v>
      </c>
    </row>
    <row r="10" spans="1:11" ht="31" x14ac:dyDescent="0.35">
      <c r="A10" s="2" t="s">
        <v>87</v>
      </c>
      <c r="B10" s="24">
        <v>44060</v>
      </c>
      <c r="C10" s="24" t="s">
        <v>99</v>
      </c>
      <c r="D10" s="24" t="s">
        <v>99</v>
      </c>
      <c r="E10" s="24" t="s">
        <v>238</v>
      </c>
      <c r="F10" s="24" t="s">
        <v>268</v>
      </c>
      <c r="G10" s="24" t="s">
        <v>239</v>
      </c>
      <c r="H10" s="24" t="s">
        <v>240</v>
      </c>
      <c r="I10" s="24" t="s">
        <v>241</v>
      </c>
      <c r="J10" s="24" t="s">
        <v>242</v>
      </c>
      <c r="K10" s="23">
        <v>15</v>
      </c>
    </row>
    <row r="11" spans="1:11" ht="32" customHeight="1" x14ac:dyDescent="0.35">
      <c r="A11" s="2" t="s">
        <v>89</v>
      </c>
      <c r="B11" s="24" t="s">
        <v>271</v>
      </c>
      <c r="C11" s="24" t="s">
        <v>99</v>
      </c>
      <c r="D11" s="24" t="s">
        <v>99</v>
      </c>
      <c r="E11" s="24" t="s">
        <v>243</v>
      </c>
      <c r="F11" s="24" t="s">
        <v>244</v>
      </c>
      <c r="G11" s="24" t="s">
        <v>245</v>
      </c>
      <c r="H11" s="24" t="s">
        <v>246</v>
      </c>
      <c r="I11" s="24" t="s">
        <v>247</v>
      </c>
      <c r="J11" s="24" t="s">
        <v>248</v>
      </c>
      <c r="K11" s="23">
        <v>825</v>
      </c>
    </row>
    <row r="12" spans="1:11" ht="31" x14ac:dyDescent="0.35">
      <c r="A12" s="2" t="s">
        <v>88</v>
      </c>
      <c r="B12" s="24">
        <v>44162</v>
      </c>
      <c r="C12" s="24" t="s">
        <v>99</v>
      </c>
      <c r="D12" s="24" t="s">
        <v>99</v>
      </c>
      <c r="E12" s="24" t="s">
        <v>249</v>
      </c>
      <c r="F12" s="24" t="s">
        <v>250</v>
      </c>
      <c r="G12" s="24" t="s">
        <v>269</v>
      </c>
      <c r="H12" s="24" t="s">
        <v>251</v>
      </c>
      <c r="I12" s="24" t="s">
        <v>252</v>
      </c>
      <c r="J12" s="24" t="s">
        <v>270</v>
      </c>
      <c r="K12" s="23">
        <v>30</v>
      </c>
    </row>
    <row r="13" spans="1:11" ht="36" customHeight="1" x14ac:dyDescent="0.35">
      <c r="A13" s="2" t="s">
        <v>253</v>
      </c>
      <c r="B13" s="24" t="s">
        <v>272</v>
      </c>
      <c r="C13" s="24" t="s">
        <v>99</v>
      </c>
      <c r="D13" s="24" t="s">
        <v>99</v>
      </c>
      <c r="E13" s="24" t="s">
        <v>99</v>
      </c>
      <c r="F13" s="24" t="s">
        <v>254</v>
      </c>
      <c r="G13" s="24" t="s">
        <v>255</v>
      </c>
      <c r="H13" s="24" t="s">
        <v>256</v>
      </c>
      <c r="I13" s="24" t="s">
        <v>257</v>
      </c>
      <c r="J13" s="24" t="s">
        <v>273</v>
      </c>
      <c r="K13" s="27">
        <v>2315</v>
      </c>
    </row>
    <row r="14" spans="1:11" ht="34.5" customHeight="1" x14ac:dyDescent="0.35">
      <c r="A14" s="2" t="s">
        <v>91</v>
      </c>
      <c r="B14" s="24" t="s">
        <v>274</v>
      </c>
      <c r="C14" s="24" t="s">
        <v>99</v>
      </c>
      <c r="D14" s="24" t="s">
        <v>99</v>
      </c>
      <c r="E14" s="24" t="s">
        <v>99</v>
      </c>
      <c r="F14" s="24" t="s">
        <v>258</v>
      </c>
      <c r="G14" s="24" t="s">
        <v>287</v>
      </c>
      <c r="H14" s="24" t="s">
        <v>259</v>
      </c>
      <c r="I14" s="24" t="s">
        <v>284</v>
      </c>
      <c r="J14" s="24" t="s">
        <v>285</v>
      </c>
      <c r="K14" s="27">
        <v>3925</v>
      </c>
    </row>
    <row r="15" spans="1:11" ht="31" x14ac:dyDescent="0.35">
      <c r="A15" s="2" t="s">
        <v>92</v>
      </c>
      <c r="B15" s="24">
        <v>44958</v>
      </c>
      <c r="C15" s="24" t="s">
        <v>99</v>
      </c>
      <c r="D15" s="24" t="s">
        <v>99</v>
      </c>
      <c r="E15" s="24" t="s">
        <v>99</v>
      </c>
      <c r="F15" s="24" t="s">
        <v>99</v>
      </c>
      <c r="G15" s="24" t="s">
        <v>260</v>
      </c>
      <c r="H15" s="24" t="s">
        <v>261</v>
      </c>
      <c r="I15" s="24" t="s">
        <v>262</v>
      </c>
      <c r="J15" s="24" t="s">
        <v>263</v>
      </c>
      <c r="K15" s="23">
        <v>155</v>
      </c>
    </row>
    <row r="16" spans="1:11" ht="31" x14ac:dyDescent="0.35">
      <c r="A16" s="2" t="s">
        <v>93</v>
      </c>
      <c r="B16" s="24" t="s">
        <v>280</v>
      </c>
      <c r="C16" s="24" t="s">
        <v>99</v>
      </c>
      <c r="D16" s="24" t="s">
        <v>99</v>
      </c>
      <c r="E16" s="24" t="s">
        <v>99</v>
      </c>
      <c r="F16" s="24" t="s">
        <v>99</v>
      </c>
      <c r="G16" s="24" t="s">
        <v>99</v>
      </c>
      <c r="H16" s="24" t="s">
        <v>264</v>
      </c>
      <c r="I16" s="24" t="s">
        <v>265</v>
      </c>
      <c r="J16" s="24" t="s">
        <v>266</v>
      </c>
      <c r="K16" s="23">
        <v>160</v>
      </c>
    </row>
    <row r="17" spans="1:11" ht="31" x14ac:dyDescent="0.35">
      <c r="A17" s="2" t="s">
        <v>94</v>
      </c>
      <c r="B17" s="24" t="s">
        <v>267</v>
      </c>
      <c r="C17" s="24" t="s">
        <v>99</v>
      </c>
      <c r="D17" s="24" t="s">
        <v>99</v>
      </c>
      <c r="E17" s="24" t="s">
        <v>99</v>
      </c>
      <c r="F17" s="24" t="s">
        <v>99</v>
      </c>
      <c r="G17" s="24" t="s">
        <v>99</v>
      </c>
      <c r="H17" s="24" t="s">
        <v>99</v>
      </c>
      <c r="I17" s="24" t="s">
        <v>286</v>
      </c>
      <c r="J17" s="24" t="s">
        <v>286</v>
      </c>
      <c r="K17" s="23" t="s">
        <v>100</v>
      </c>
    </row>
    <row r="18" spans="1:11" x14ac:dyDescent="0.35">
      <c r="A18" t="s">
        <v>15</v>
      </c>
      <c r="B18" s="20" t="s">
        <v>3</v>
      </c>
    </row>
    <row r="19" spans="1:11" x14ac:dyDescent="0.35">
      <c r="A19" t="s">
        <v>17</v>
      </c>
      <c r="B19" s="20" t="s">
        <v>18</v>
      </c>
    </row>
    <row r="20" spans="1:11" x14ac:dyDescent="0.35">
      <c r="A20" t="s">
        <v>19</v>
      </c>
      <c r="B20" s="20" t="s">
        <v>20</v>
      </c>
    </row>
    <row r="21" spans="1:11" x14ac:dyDescent="0.35">
      <c r="A21" t="s">
        <v>21</v>
      </c>
      <c r="B21" s="20" t="s">
        <v>22</v>
      </c>
    </row>
    <row r="22" spans="1:11" ht="16.5" x14ac:dyDescent="0.35">
      <c r="A22" t="s">
        <v>282</v>
      </c>
      <c r="B22" s="26" t="s">
        <v>281</v>
      </c>
    </row>
  </sheetData>
  <hyperlinks>
    <hyperlink ref="A6" r:id="rId1" display="https://www.socialsecurity.gov.scot/reporting/publications/summary-statistics-for-carers-allowance-supplement-to-october-eligibility-date-2024" xr:uid="{00712FFE-9EC7-42A1-AA54-A874430D91F0}"/>
    <hyperlink ref="A7" r:id="rId2" display="https://www.socialsecurity.gov.scot/reporting/publications/best-start-grant-and-best-start-foods-statistics-to-31-march-2025" xr:uid="{4F22F5FA-C833-46F1-BB93-E21E17177BD9}"/>
    <hyperlink ref="A8" r:id="rId3" display="https://www.socialsecurity.gov.scot/reporting/publications/funeral-support-payment-statistics-to-march-2025" xr:uid="{306EE2A2-AFDC-4BC7-8EA2-77F13BEAC530}"/>
    <hyperlink ref="A9" r:id="rId4" display="https://www.socialsecurity.gov.scot/reporting/publications/young-carer-grant-high-level-statistics-to-31-march-2025" xr:uid="{555DA7A7-7ECA-49CB-B293-6F1B9D5B71A2}"/>
    <hyperlink ref="A10" r:id="rId5" display="https://www.socialsecurity.gov.scot/reporting/publications/job-start-payment-statistics-to-march-2025" xr:uid="{BE3C7105-9A09-4771-90A7-B62830C2A283}"/>
    <hyperlink ref="A11" r:id="rId6" display="https://www.socialsecurity.gov.scot/reporting/publications/scottish-child-payment-statistics-to-31-march-2025" xr:uid="{182824AB-7E4A-405A-A72D-51096A9CDEBD}"/>
    <hyperlink ref="A12" r:id="rId7" display="https://www.socialsecurity.gov.scot/reporting/publications/winter-heating-benefits-statistics-for-winter-2024-2025" xr:uid="{185D03AC-E30F-46F9-9855-E55CC82BAF3B}"/>
    <hyperlink ref="A13" r:id="rId8" display="https://www.socialsecurity.gov.scot/reporting/publications/child-disability-payment-statistics-to-31-march-2025" xr:uid="{D8725AA0-2E50-4D44-A765-A26747F49833}"/>
    <hyperlink ref="A14" r:id="rId9" display="https://www.socialsecurity.gov.scot/reporting/publications/adult-disability-payment-high-level-statistics-to-30-april-2024" xr:uid="{B3BB9CCF-7EC0-4A04-87E1-AEA9D2DDEACD}"/>
    <hyperlink ref="A15" r:id="rId10" display="https://www.socialsecurity.gov.scot/reporting/publications/winter-heating-benefits-statistics-for-winter-2024-2025" xr:uid="{E63FE7B2-FEFF-4078-8036-DAE19A86FB39}"/>
    <hyperlink ref="A16" r:id="rId11" display="https://www.socialsecurity.gov.scot/reporting/publications/carer-support-payment-statistics-to-31-march-2025" xr:uid="{5B32849F-4992-4878-B82F-363DF732FEEB}"/>
    <hyperlink ref="A17" r:id="rId12" display="https://www.socialsecurity.gov.scot/reporting/publications/pension-age-disability-payment-statistics-to-31-january-2025" xr:uid="{43E778FF-A0C3-4B24-AAD6-62AFD7FB8CBA}"/>
  </hyperlinks>
  <pageMargins left="0.7" right="0.7" top="0.75" bottom="0.75" header="0.3" footer="0.3"/>
  <pageSetup paperSize="9" orientation="portrait" horizontalDpi="300" verticalDpi="300"/>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Table 1</vt:lpstr>
      <vt:lpstr>Table 2</vt:lpstr>
      <vt:lpstr>Table 3</vt:lpstr>
      <vt:lpstr>Table 4</vt:lpstr>
      <vt:lpstr>Table 5</vt:lpstr>
      <vt:lpstr>Table 6</vt:lpstr>
      <vt:lpstr>Table 7</vt:lpstr>
      <vt:lpstr>Table 8</vt:lpstr>
      <vt:lpstr>Table 9</vt:lpstr>
      <vt:lpstr>Table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Natalie Cameron</cp:lastModifiedBy>
  <dcterms:created xsi:type="dcterms:W3CDTF">2025-06-04T09:21:11Z</dcterms:created>
  <dcterms:modified xsi:type="dcterms:W3CDTF">2025-06-23T10:14:47Z</dcterms:modified>
</cp:coreProperties>
</file>