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0177a\datashare\Social_Security_Scotland\Statistics\PADP &amp; SADLA\Publications\PADP_2024_11\Pre-release\"/>
    </mc:Choice>
  </mc:AlternateContent>
  <xr:revisionPtr revIDLastSave="0" documentId="8_{3033F941-BEB8-4749-96D2-E61F792AD7E3}" xr6:coauthVersionLast="47" xr6:coauthVersionMax="47" xr10:uidLastSave="{00000000-0000-0000-0000-000000000000}"/>
  <bookViews>
    <workbookView xWindow="38415" yWindow="300" windowWidth="19185" windowHeight="10200" xr2:uid="{00000000-000D-0000-FFFF-FFFF00000000}"/>
  </bookViews>
  <sheets>
    <sheet name="Contents" sheetId="1" r:id="rId1"/>
    <sheet name="Notes" sheetId="2" r:id="rId2"/>
    <sheet name="T1 Applications by month" sheetId="3" r:id="rId3"/>
    <sheet name="T2 Applications by channel" sheetId="4" r:id="rId4"/>
    <sheet name="T3 Applications by age" sheetId="5" r:id="rId5"/>
    <sheet name="T4 Award level" sheetId="6" r:id="rId6"/>
    <sheet name="T5 Applications by LA" sheetId="7" r:id="rId7"/>
    <sheet name="T6 Application processing" sheetId="8" r:id="rId8"/>
    <sheet name="T7 SRTI application processing" sheetId="9" r:id="rId9"/>
    <sheet name="T8 Payments" sheetId="10" r:id="rId10"/>
    <sheet name="T9 Payments by LA" sheetId="11" r:id="rId11"/>
    <sheet name="T10 Individuals paid" sheetId="12" r:id="rId12"/>
    <sheet name="T11 Individuals paid by LA"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 l="1"/>
  <c r="A13" i="1"/>
  <c r="A12" i="1"/>
  <c r="A11" i="1"/>
  <c r="A10" i="1"/>
  <c r="A9" i="1"/>
  <c r="A8" i="1"/>
  <c r="A7" i="1"/>
  <c r="A6" i="1"/>
  <c r="A5" i="1"/>
  <c r="A4" i="1"/>
</calcChain>
</file>

<file path=xl/sharedStrings.xml><?xml version="1.0" encoding="utf-8"?>
<sst xmlns="http://schemas.openxmlformats.org/spreadsheetml/2006/main" count="370" uniqueCount="150">
  <si>
    <t>Pension Age Disability Payment statistics as at 30 November 2024</t>
  </si>
  <si>
    <t>Table of Contents</t>
  </si>
  <si>
    <t>Table Number</t>
  </si>
  <si>
    <t>Description</t>
  </si>
  <si>
    <t>Table 1: Application outcomes by month</t>
  </si>
  <si>
    <t>Table 2: Application outcomes by channel and month</t>
  </si>
  <si>
    <t>Table 3: Application outcomes by age, all time</t>
  </si>
  <si>
    <t>Table 4: Initial award level by month</t>
  </si>
  <si>
    <t>Table 5: Application outcomes by local authority, all time</t>
  </si>
  <si>
    <t>Table 6: Number of decisions by processing time</t>
  </si>
  <si>
    <t>Table 7: Number of special rules decisions by processing time</t>
  </si>
  <si>
    <t>Table 8: Payments by month and financial year</t>
  </si>
  <si>
    <t>Table 9: Payments by local authority, all time</t>
  </si>
  <si>
    <t>Table 10: Number of clients paid by month and financial year</t>
  </si>
  <si>
    <t>Table 11: Number of clients paid by local authority, all time</t>
  </si>
  <si>
    <t>List of notes</t>
  </si>
  <si>
    <t>This worksheet displays 1 table</t>
  </si>
  <si>
    <t>The notes within this table are referred to in other worksheets of this workbook.</t>
  </si>
  <si>
    <t>Note number</t>
  </si>
  <si>
    <t>Note text</t>
  </si>
  <si>
    <t>note 1</t>
  </si>
  <si>
    <t>Figures are rounded for disclosure control and may not sum due to rounding.</t>
  </si>
  <si>
    <t>note 2</t>
  </si>
  <si>
    <t>From 21 October 2024, new applications were taken for Pension Age Disability Payment people who lived in the pilot areas of Argyll &amp; Bute, Highland, Aberdeen City, Orkney and Shetland.</t>
  </si>
  <si>
    <t>note 3</t>
  </si>
  <si>
    <t>October 2024 only include the days from 21 October to 31 October.</t>
  </si>
  <si>
    <t>note 4</t>
  </si>
  <si>
    <t>Part 1 applications registered data is presented by month part 1 application was registered.</t>
  </si>
  <si>
    <t>note 5</t>
  </si>
  <si>
    <t>Part 2 applications received data is presented by month part 2 application was received.</t>
  </si>
  <si>
    <t>note 6</t>
  </si>
  <si>
    <t>Processed applications are those where a decision has been made to authorise or deny, or the application is withdrawn by the applicant.</t>
  </si>
  <si>
    <t>note 7</t>
  </si>
  <si>
    <t>Applications processed data is presented by the month of initial decision rather than month the application was received.</t>
  </si>
  <si>
    <t>note 8</t>
  </si>
  <si>
    <t>Channel relates to how part 1 of the application were registered.</t>
  </si>
  <si>
    <t>note 9</t>
  </si>
  <si>
    <t>The category 'Paper applications' includes applications received by a combined paper part 1 and part 2, as well as those received by separate paper part 1 and part 2 applications.</t>
  </si>
  <si>
    <t>note 10</t>
  </si>
  <si>
    <t>The age that is used in this table is based on the age of the person when part 1 of the application was received.</t>
  </si>
  <si>
    <t>note 11</t>
  </si>
  <si>
    <t>Other includes applications from outside the pilot local authority areas and applications where postcodes did not match to local authority data. Reasons for this may include a) an error in the postcode b) postcode is for a property within a new development and therefore does not link to local authority data yet.</t>
  </si>
  <si>
    <t>note 12</t>
  </si>
  <si>
    <t>Processing time data is presented by the month of decision rather than month the application was received.</t>
  </si>
  <si>
    <t>note 13</t>
  </si>
  <si>
    <t>Processing time is calculated in working days, and public holidays are excluded, even if applications were processed by staff working overtime on these days. Processing time is only calculated for applications that were approved or denied by 30 November 2024.</t>
  </si>
  <si>
    <t>note 14</t>
  </si>
  <si>
    <t>Processing times for applicants applying under the special rules for terminal illness have not been included due to not requiring a part 2 date.</t>
  </si>
  <si>
    <t>note 15</t>
  </si>
  <si>
    <t>Median average has been used. The median is the middle value of an ordered dataset, or the point at which half of the values are higher and half of the values are lower.</t>
  </si>
  <si>
    <t>note 16</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</si>
  <si>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30 November 2024.</t>
  </si>
  <si>
    <t>note 17</t>
  </si>
  <si>
    <t>Social Security Scotland aims to process SRTI applications within 7 working days of the receipt of both a completed application form and a BASRiS form or equivalent</t>
  </si>
  <si>
    <t>Table 1: Application outcomes by month [note 1] [note 2] [note 3] [note 4] [note 5] [note 6] [note 7]</t>
  </si>
  <si>
    <t>This worksheet contains 1 table.</t>
  </si>
  <si>
    <t>Banded rows are used in this table. To remove them, highlight the table, go to the Design tab and uncheck the banded rows box.</t>
  </si>
  <si>
    <t>Notes are located below the table beginning in cell A11 and in the notes sheet of this document.</t>
  </si>
  <si>
    <t>[c] indicates that a figure has been suppressed for disclosure control purposes.</t>
  </si>
  <si>
    <t>Month</t>
  </si>
  <si>
    <t>Total part 1 applications registered</t>
  </si>
  <si>
    <t>Percentage of total part 1 applications registered</t>
  </si>
  <si>
    <t>Total part 2 applications received</t>
  </si>
  <si>
    <t>Percentage of total part 2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</si>
  <si>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</si>
  <si>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</si>
  <si>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</si>
  <si>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</si>
  <si>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</si>
  <si>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</si>
  <si>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</si>
  <si>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</si>
  <si>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October 2024</t>
  </si>
  <si>
    <t>November 2024</t>
  </si>
  <si>
    <t>Financial year 2024-2025</t>
  </si>
  <si>
    <t>[c]</t>
  </si>
  <si>
    <t>[note 1]</t>
  </si>
  <si>
    <t>[note 2]</t>
  </si>
  <si>
    <t>[note 3]</t>
  </si>
  <si>
    <t>[note 4]</t>
  </si>
  <si>
    <t>[note 5]</t>
  </si>
  <si>
    <t>[note 6]</t>
  </si>
  <si>
    <t>[note 7]</t>
  </si>
  <si>
    <t>Table 2: Application outcomes by channel and month [note 1] [note 2] [note 3] [note 8] [note 9]</t>
  </si>
  <si>
    <t>Total applications</t>
  </si>
  <si>
    <t>Online applications</t>
  </si>
  <si>
    <t>Paper applications</t>
  </si>
  <si>
    <t>Phone applications</t>
  </si>
  <si>
    <t>Other channels</t>
  </si>
  <si>
    <t>Percentage of applications online</t>
  </si>
  <si>
    <t>Percentage of applications by paper</t>
  </si>
  <si>
    <t>Percentage of applications by phone</t>
  </si>
  <si>
    <t>Percentage of applications by other channels</t>
  </si>
  <si>
    <t>n/a</t>
  </si>
  <si>
    <t>[note 8]</t>
  </si>
  <si>
    <t>[note 9]</t>
  </si>
  <si>
    <t>Table 3: Application outcomes by age, all time [note 1] [note 2] [note 4] [note 5] [note 10]</t>
  </si>
  <si>
    <t>Notes are located below the table beginning in cell A15 and in the notes sheet of this document.</t>
  </si>
  <si>
    <t>Age band</t>
  </si>
  <si>
    <t>Under 65</t>
  </si>
  <si>
    <t>65-69</t>
  </si>
  <si>
    <t>70-74</t>
  </si>
  <si>
    <t>75-79</t>
  </si>
  <si>
    <t>80-84</t>
  </si>
  <si>
    <t>85-89</t>
  </si>
  <si>
    <t>90 and over</t>
  </si>
  <si>
    <t>[note 10]</t>
  </si>
  <si>
    <t>Table 4: Initial award level by month [note 1] [note 2] [note 3]</t>
  </si>
  <si>
    <t>Total authorised applications</t>
  </si>
  <si>
    <t>Higher level</t>
  </si>
  <si>
    <t>Lower level</t>
  </si>
  <si>
    <t>Percentage higher level</t>
  </si>
  <si>
    <t>Percentage lower level</t>
  </si>
  <si>
    <t>Table 5: Application outcomes by local authority, all time [note 1] [note 2] [note 4] [note 5] [note 11]</t>
  </si>
  <si>
    <t>Notes are located below the table beginning in cell A14 and in the notes sheet of this document.</t>
  </si>
  <si>
    <t>Local authority</t>
  </si>
  <si>
    <t>Aberdeen City</t>
  </si>
  <si>
    <t>Argyll and Bute</t>
  </si>
  <si>
    <t>Highland</t>
  </si>
  <si>
    <t>Orkney Islands</t>
  </si>
  <si>
    <t>Shetland Islands</t>
  </si>
  <si>
    <t>Other</t>
  </si>
  <si>
    <t>[note 11]</t>
  </si>
  <si>
    <t>Table 6: Number of decisions by processing time [note 1] [note 2] [note 4] [note 5] [note 12] [note 13] [note 14] [note 15]</t>
  </si>
  <si>
    <t>Notes are located below the table beginning in cell A12 and in the notes sheet of this document.</t>
  </si>
  <si>
    <t>Processing time by month</t>
  </si>
  <si>
    <t>Total applications approved or denied</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</si>
  <si>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</si>
  <si>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</si>
  <si>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</si>
  <si>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</si>
  <si>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</si>
  <si>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</si>
  <si>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Median average processing time in working days</t>
  </si>
  <si>
    <t>Percentage of total applications processed</t>
  </si>
  <si>
    <t>[note 12]</t>
  </si>
  <si>
    <t>[note 13]</t>
  </si>
  <si>
    <t>[note 14]</t>
  </si>
  <si>
    <t>[note 15]</t>
  </si>
  <si>
    <t>Table 7: Number of special rules decisions by processing time [note 1] [note 2] [note 4] [note 5] [note 12] [note 13] [note 15]</t>
  </si>
  <si>
    <t>Table 8: Payments by month and financial year [note 1] [note 2] [note 3] [note 16]</t>
  </si>
  <si>
    <t>Number of payments issued</t>
  </si>
  <si>
    <t>Value of payments issued</t>
  </si>
  <si>
    <t>[note 16]</t>
  </si>
  <si>
    <t>Table 9: Payments by local authority, all time [note 1] [note 2] [note 16]</t>
  </si>
  <si>
    <t>Notes are located below the table beginning in cell A13 and in the notes sheet of this document.</t>
  </si>
  <si>
    <t>Table 10: Number of clients paid by month and financial year [note 1] [note 2] [note 3]</t>
  </si>
  <si>
    <t>Number of individuals paid</t>
  </si>
  <si>
    <t>All time</t>
  </si>
  <si>
    <t>Table 11: Number of clients paid by local authority, all time [note 1] [note 2] [note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</si>
</sst>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 x14ac:knownFonts="1">
    <font>
      <sz val="12"/>
      <color rgb="FF000000"/>
      <name val="Roboto"/>
    </font>
    <font>
      <b/>
      <sz val="15"/>
      <color rgb="FF000000"/>
      <name val="Roboto"/>
    </font>
    <font>
      <u/>
      <sz val="12"/>
      <color rgb="FF0000FF"/>
      <name val="Roboto"/>
    </font>
    <font>
      <b/>
      <sz val="12"/>
      <color rgb="FF000000"/>
      <name val="Roboto"/>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right" wrapText="1"/>
    </xf>
    <xf numFmtId="0" fontId="0" fillId="0" borderId="0" xfId="0" applyAlignment="1">
      <alignment horizontal="right"/>
    </xf>
    <xf numFmtId="164" fontId="0" fillId="0" borderId="0" xfId="0" applyNumberFormat="1" applyAlignment="1">
      <alignment horizontal="right"/>
    </xf>
    <xf numFmtId="0" fontId="3" fillId="0" borderId="0" xfId="0" applyFont="1" applyAlignment="1">
      <alignment horizontal="right"/>
    </xf>
    <xf numFmtId="164" fontId="3" fillId="0" borderId="0" xfId="0" applyNumberFormat="1" applyFont="1" applyAlignment="1">
      <alignment horizontal="right"/>
    </xf>
    <xf numFmtId="0" fontId="3" fillId="0" borderId="0" xfId="0" applyFont="1"/>
    <xf numFmtId="166" fontId="0" fillId="0" borderId="0" xfId="0" applyNumberFormat="1" applyAlignment="1">
      <alignment horizontal="right"/>
    </xf>
    <xf numFmtId="166" fontId="3" fillId="0" borderId="0" xfId="0" applyNumberFormat="1" applyFont="1" applyAlignment="1">
      <alignment horizontal="right"/>
    </xf>
    <xf numFmtId="0" fontId="1" fillId="0" borderId="0" xfId="0" applyFont="1" applyAlignment="1">
      <alignment horizontal="left"/>
    </xf>
    <xf numFmtId="0" fontId="0" fillId="0" borderId="0" xfId="0" applyAlignment="1">
      <alignment horizontal="left"/>
    </xf>
    <xf numFmtId="0" fontId="0" fillId="0" borderId="0" xfId="0" applyAlignment="1">
      <alignment horizontal="left" wrapText="1"/>
    </xf>
    <xf numFmtId="165" fontId="3" fillId="0" borderId="0" xfId="0" applyNumberFormat="1" applyFont="1" applyAlignment="1">
      <alignment horizontal="left"/>
    </xf>
    <xf numFmtId="165" fontId="0" fillId="0" borderId="0" xfId="0" applyNumberFormat="1" applyAlignment="1">
      <alignment horizontal="left"/>
    </xf>
  </cellXfs>
  <cellStyles count="1">
    <cellStyle name="Normal" xfId="0" builtinId="0"/>
  </cellStyles>
  <dxfs count="4">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14"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payments" displayName="payments" ref="A6:C10" totalsRowShown="0">
  <tableColumns count="3">
    <tableColumn id="1" xr3:uid="{00000000-0010-0000-0900-000001000000}" name="Month"/>
    <tableColumn id="2" xr3:uid="{00000000-0010-0000-0900-000002000000}" name="Number of payments issued"/>
    <tableColumn id="3" xr3:uid="{00000000-0010-0000-0900-000003000000}" name="Value of payments issued"/>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payments_by_la" displayName="payments_by_la" ref="A6:C12" totalsRowShown="0">
  <tableColumns count="3">
    <tableColumn id="1" xr3:uid="{00000000-0010-0000-0A00-000001000000}" name="Local authority" dataDxfId="1"/>
    <tableColumn id="2" xr3:uid="{00000000-0010-0000-0A00-000002000000}" name="Number of payments issued"/>
    <tableColumn id="3" xr3:uid="{00000000-0010-0000-0A00-000003000000}" name="Value of payments issued"/>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individuals_paid" displayName="individuals_paid" ref="A6:B10" totalsRowShown="0">
  <tableColumns count="2">
    <tableColumn id="1" xr3:uid="{00000000-0010-0000-0B00-000001000000}" name="Month"/>
    <tableColumn id="2" xr3:uid="{00000000-0010-0000-0B00-000002000000}" name="Number of individuals paid"/>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individuals_paid_by_la" displayName="individuals_paid_by_la" ref="A6:B12" totalsRowShown="0">
  <tableColumns count="2">
    <tableColumn id="1" xr3:uid="{00000000-0010-0000-0C00-000001000000}" name="Local authority" dataDxfId="0"/>
    <tableColumn id="2" xr3:uid="{00000000-0010-0000-0C00-000002000000}" name="Number of individuals paid"/>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21"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pps_by_month" displayName="apps_by_month" ref="A6:L10" totalsRowShown="0">
  <tableColumns count="12">
    <tableColumn id="1" xr3:uid="{00000000-0010-0000-0200-000001000000}" name="Month"/>
    <tableColumn id="2" xr3:uid="{00000000-0010-0000-0200-000002000000}" name="Total part 1 applications registered"/>
    <tableColumn id="3" xr3:uid="{00000000-0010-0000-0200-000003000000}" name="Percentage of total part 1 applications registered"/>
    <tableColumn id="4" xr3:uid="{00000000-0010-0000-0200-000004000000}" name="Total part 2 applications received"/>
    <tableColumn id="5" xr3:uid="{00000000-0010-0000-0200-000005000000}" name="Percentage of total part 2 applications received"/>
    <tableColumn id="6" xr3:uid="{00000000-0010-0000-0200-000006000000}" name="Total applications processed"/>
    <tableColumn id="7" xr3:uid="{00000000-0010-0000-0200-000007000000}" name="Authorised applications"/>
    <tableColumn id="8" xr3:uid="{00000000-0010-0000-0200-000008000000}" name="Denied applications"/>
    <tableColumn id="9" xr3:uid="{00000000-0010-0000-0200-000009000000}" name="Withdrawn applications"/>
    <tableColumn id="10" xr3:uid="{00000000-0010-0000-0200-00000A000000}" name="Percentage of processed applications authorised"/>
    <tableColumn id="11" xr3:uid="{00000000-0010-0000-0200-00000B000000}" name="Percentage of processed applications denied"/>
    <tableColumn id="12" xr3:uid="{00000000-0010-0000-0200-00000C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apps_by_channel" displayName="apps_by_channel" ref="A6:J10" totalsRowShown="0">
  <tableColumns count="10">
    <tableColumn id="1" xr3:uid="{00000000-0010-0000-0300-000001000000}" name="Month"/>
    <tableColumn id="2" xr3:uid="{00000000-0010-0000-0300-000002000000}" name="Total applications"/>
    <tableColumn id="3" xr3:uid="{00000000-0010-0000-0300-000003000000}" name="Online applications"/>
    <tableColumn id="4" xr3:uid="{00000000-0010-0000-0300-000004000000}" name="Paper applications"/>
    <tableColumn id="5" xr3:uid="{00000000-0010-0000-0300-000005000000}" name="Phone applications"/>
    <tableColumn id="6" xr3:uid="{00000000-0010-0000-0300-000006000000}" name="Other channels"/>
    <tableColumn id="7" xr3:uid="{00000000-0010-0000-0300-000007000000}" name="Percentage of applications online"/>
    <tableColumn id="8" xr3:uid="{00000000-0010-0000-0300-000008000000}" name="Percentage of applications by paper"/>
    <tableColumn id="9" xr3:uid="{00000000-0010-0000-0300-000009000000}" name="Percentage of applications by phone"/>
    <tableColumn id="10" xr3:uid="{00000000-0010-0000-0300-00000A000000}" name="Percentage of applications by other channel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apps_by_age" displayName="apps_by_age" ref="A6:L14" totalsRowShown="0">
  <tableColumns count="12">
    <tableColumn id="1" xr3:uid="{00000000-0010-0000-0400-000001000000}" name="Age band" dataDxfId="3"/>
    <tableColumn id="2" xr3:uid="{00000000-0010-0000-0400-000002000000}" name="Total part 1 applications registered"/>
    <tableColumn id="3" xr3:uid="{00000000-0010-0000-0400-000003000000}" name="Percentage of total part 1 applications registered"/>
    <tableColumn id="4" xr3:uid="{00000000-0010-0000-0400-000004000000}" name="Total part 2 applications received"/>
    <tableColumn id="5" xr3:uid="{00000000-0010-0000-0400-000005000000}" name="Percentage of total part 2 applications received"/>
    <tableColumn id="6" xr3:uid="{00000000-0010-0000-0400-000006000000}" name="Total applications processed"/>
    <tableColumn id="7" xr3:uid="{00000000-0010-0000-0400-000007000000}" name="Authorised applications"/>
    <tableColumn id="8" xr3:uid="{00000000-0010-0000-0400-000008000000}" name="Denied applications"/>
    <tableColumn id="9" xr3:uid="{00000000-0010-0000-0400-000009000000}" name="Withdrawn applications"/>
    <tableColumn id="10" xr3:uid="{00000000-0010-0000-0400-00000A000000}" name="Percentage of processed applications authorised"/>
    <tableColumn id="11" xr3:uid="{00000000-0010-0000-0400-00000B000000}" name="Percentage of processed applications denied"/>
    <tableColumn id="12" xr3:uid="{00000000-0010-0000-0400-00000C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award_level" displayName="award_level" ref="A6:F10" totalsRowShown="0">
  <tableColumns count="6">
    <tableColumn id="1" xr3:uid="{00000000-0010-0000-0500-000001000000}" name="Month"/>
    <tableColumn id="2" xr3:uid="{00000000-0010-0000-0500-000002000000}" name="Total authorised applications"/>
    <tableColumn id="3" xr3:uid="{00000000-0010-0000-0500-000003000000}" name="Higher level"/>
    <tableColumn id="4" xr3:uid="{00000000-0010-0000-0500-000004000000}" name="Lower level"/>
    <tableColumn id="5" xr3:uid="{00000000-0010-0000-0500-000005000000}" name="Percentage higher level"/>
    <tableColumn id="6" xr3:uid="{00000000-0010-0000-0500-000006000000}" name="Percentage lower level"/>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apps_by_la" displayName="apps_by_la" ref="A6:L13" totalsRowShown="0">
  <tableColumns count="12">
    <tableColumn id="1" xr3:uid="{00000000-0010-0000-0600-000001000000}" name="Local authority" dataDxfId="2"/>
    <tableColumn id="2" xr3:uid="{00000000-0010-0000-0600-000002000000}" name="Total part 1 applications registered"/>
    <tableColumn id="3" xr3:uid="{00000000-0010-0000-0600-000003000000}" name="Percentage of total part 1 applications registered"/>
    <tableColumn id="4" xr3:uid="{00000000-0010-0000-0600-000004000000}" name="Total part 2 applications received"/>
    <tableColumn id="5" xr3:uid="{00000000-0010-0000-0600-000005000000}" name="Percentage of total part 2 applications received"/>
    <tableColumn id="6" xr3:uid="{00000000-0010-0000-0600-000006000000}" name="Total applications processed"/>
    <tableColumn id="7" xr3:uid="{00000000-0010-0000-0600-000007000000}" name="Authorised applications"/>
    <tableColumn id="8" xr3:uid="{00000000-0010-0000-0600-000008000000}" name="Denied applications"/>
    <tableColumn id="9" xr3:uid="{00000000-0010-0000-0600-000009000000}" name="Withdrawn applications"/>
    <tableColumn id="10" xr3:uid="{00000000-0010-0000-0600-00000A000000}" name="Percentage of processed applications authorised"/>
    <tableColumn id="11" xr3:uid="{00000000-0010-0000-0600-00000B000000}" name="Percentage of processed applications denied"/>
    <tableColumn id="12" xr3:uid="{00000000-0010-0000-0600-00000C000000}" name="Percentage of processed applications withdraw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processing_times" displayName="processing_times" ref="A6:I11" totalsRowShown="0">
  <tableColumns count="9">
    <tableColumn id="1" xr3:uid="{00000000-0010-0000-0700-000001000000}" name="Processing time by month"/>
    <tableColumn id="2" xr3:uid="{00000000-0010-0000-0700-000002000000}" name="Total applications approved or denied"/>
    <tableColumn id="3" xr3:uid="{00000000-0010-0000-0700-000003000000}" name="Applications processed in the same working day"/>
    <tableColumn id="4" xr3:uid="{00000000-0010-0000-0700-000004000000}" name="Applications processed in 1-5 working days"/>
    <tableColumn id="5" xr3:uid="{00000000-0010-0000-0700-000005000000}" name="Applications processed in 6-10 working days"/>
    <tableColumn id="6" xr3:uid="{00000000-0010-0000-0700-000006000000}" name="Applications processed in 11-15 working days"/>
    <tableColumn id="7" xr3:uid="{00000000-0010-0000-0700-000007000000}" name="Applications processed in 16-20 working days"/>
    <tableColumn id="8" xr3:uid="{00000000-0010-0000-0700-000008000000}" name="Applications processed in 21-25 working days"/>
    <tableColumn id="9" xr3:uid="{00000000-0010-0000-0700-000009000000}" name="Median average processing time in working day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srti_processing_times" displayName="srti_processing_times" ref="A6:C10" totalsRowShown="0">
  <tableColumns count="3">
    <tableColumn id="1" xr3:uid="{00000000-0010-0000-0800-000001000000}" name="Processing time by month"/>
    <tableColumn id="2" xr3:uid="{00000000-0010-0000-0800-000002000000}" name="Total applications approved or denied"/>
    <tableColumn id="3" xr3:uid="{00000000-0010-0000-0800-000003000000}" name="Median average processing time in working days"/>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showGridLines="0" tabSelected="1" workbookViewId="0">
      <selection activeCell="A24" sqref="A24"/>
    </sheetView>
  </sheetViews>
  <sheetFormatPr defaultColWidth="11.07421875" defaultRowHeight="15.5" x14ac:dyDescent="0.35"/>
  <cols>
    <col min="1" max="1" width="27.69140625" customWidth="1"/>
    <col min="2" max="2" width="61.69140625" customWidth="1"/>
  </cols>
  <sheetData>
    <row r="1" spans="1:2" ht="19.5" x14ac:dyDescent="0.45">
      <c r="A1" s="1" t="s">
        <v>0</v>
      </c>
    </row>
    <row r="2" spans="1:2" x14ac:dyDescent="0.35">
      <c r="A2" t="s">
        <v>1</v>
      </c>
    </row>
    <row r="3" spans="1:2" x14ac:dyDescent="0.35">
      <c r="A3" t="s">
        <v>2</v>
      </c>
      <c r="B3" t="s">
        <v>3</v>
      </c>
    </row>
    <row r="4" spans="1:2" x14ac:dyDescent="0.35">
      <c r="A4" s="2" t="str">
        <f>HYPERLINK("#'T1 Applications by month'!A1", "T1 Applications by month")</f>
        <v>T1 Applications by month</v>
      </c>
      <c r="B4" t="s">
        <v>4</v>
      </c>
    </row>
    <row r="5" spans="1:2" x14ac:dyDescent="0.35">
      <c r="A5" s="2" t="str">
        <f>HYPERLINK("#'T2 Applications by channel'!A1", "T2 Applications by channel")</f>
        <v>T2 Applications by channel</v>
      </c>
      <c r="B5" t="s">
        <v>5</v>
      </c>
    </row>
    <row r="6" spans="1:2" x14ac:dyDescent="0.35">
      <c r="A6" s="2" t="str">
        <f>HYPERLINK("#'T3 Applications by age'!A1", "T3 Applications by age")</f>
        <v>T3 Applications by age</v>
      </c>
      <c r="B6" t="s">
        <v>6</v>
      </c>
    </row>
    <row r="7" spans="1:2" x14ac:dyDescent="0.35">
      <c r="A7" s="2" t="str">
        <f>HYPERLINK("#'T4 Award level'!A1", "T4 Award level")</f>
        <v>T4 Award level</v>
      </c>
      <c r="B7" t="s">
        <v>7</v>
      </c>
    </row>
    <row r="8" spans="1:2" x14ac:dyDescent="0.35">
      <c r="A8" s="2" t="str">
        <f>HYPERLINK("#'T5 Applications by LA'!A1", "T5 Applications by LA")</f>
        <v>T5 Applications by LA</v>
      </c>
      <c r="B8" t="s">
        <v>8</v>
      </c>
    </row>
    <row r="9" spans="1:2" x14ac:dyDescent="0.35">
      <c r="A9" s="2" t="str">
        <f>HYPERLINK("#'T6 Application processing'!A1", "T6 Application processing")</f>
        <v>T6 Application processing</v>
      </c>
      <c r="B9" t="s">
        <v>9</v>
      </c>
    </row>
    <row r="10" spans="1:2" x14ac:dyDescent="0.35">
      <c r="A10" s="2" t="str">
        <f>HYPERLINK("#'T7 SRTI application processing'!A1", "T7 SRTI application processing")</f>
        <v>T7 SRTI application processing</v>
      </c>
      <c r="B10" t="s">
        <v>10</v>
      </c>
    </row>
    <row r="11" spans="1:2" x14ac:dyDescent="0.35">
      <c r="A11" s="2" t="str">
        <f>HYPERLINK("#'T8 Payments'!A1", "T8 Payments")</f>
        <v>T8 Payments</v>
      </c>
      <c r="B11" t="s">
        <v>11</v>
      </c>
    </row>
    <row r="12" spans="1:2" x14ac:dyDescent="0.35">
      <c r="A12" s="2" t="str">
        <f>HYPERLINK("#'T9 Payments by LA'!A1", "T9 Payments by LA")</f>
        <v>T9 Payments by LA</v>
      </c>
      <c r="B12" t="s">
        <v>12</v>
      </c>
    </row>
    <row r="13" spans="1:2" x14ac:dyDescent="0.35">
      <c r="A13" s="2" t="str">
        <f>HYPERLINK("#'T10 Individuals paid'!A1", "T10 Individuals paid")</f>
        <v>T10 Individuals paid</v>
      </c>
      <c r="B13" t="s">
        <v>13</v>
      </c>
    </row>
    <row r="14" spans="1:2" x14ac:dyDescent="0.35">
      <c r="A14" s="2" t="str">
        <f>HYPERLINK("#'T11 Individuals paid by LA'!A1", "T11 Individuals paid by LA")</f>
        <v>T11 Individuals paid by LA</v>
      </c>
      <c r="B14" t="s">
        <v>14</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4"/>
  <sheetViews>
    <sheetView showGridLines="0" workbookViewId="0"/>
  </sheetViews>
  <sheetFormatPr defaultColWidth="11.07421875" defaultRowHeight="15.5" x14ac:dyDescent="0.35"/>
  <cols>
    <col min="1" max="1" width="22.69140625" customWidth="1"/>
    <col min="2" max="3" width="12.69140625" customWidth="1"/>
  </cols>
  <sheetData>
    <row r="1" spans="1:3" ht="19.5" x14ac:dyDescent="0.45">
      <c r="A1" s="1" t="s">
        <v>140</v>
      </c>
    </row>
    <row r="2" spans="1:3" x14ac:dyDescent="0.35">
      <c r="A2" t="s">
        <v>55</v>
      </c>
    </row>
    <row r="3" spans="1:3" x14ac:dyDescent="0.35">
      <c r="A3" t="s">
        <v>56</v>
      </c>
    </row>
    <row r="4" spans="1:3" x14ac:dyDescent="0.35">
      <c r="A4" t="s">
        <v>57</v>
      </c>
    </row>
    <row r="5" spans="1:3" x14ac:dyDescent="0.35">
      <c r="A5" t="s">
        <v>58</v>
      </c>
    </row>
    <row r="6" spans="1:3" ht="46.5" x14ac:dyDescent="0.35">
      <c r="A6" s="3" t="s">
        <v>59</v>
      </c>
      <c r="B6" s="4" t="s">
        <v>141</v>
      </c>
      <c r="C6" s="4" t="s">
        <v>142</v>
      </c>
    </row>
    <row r="7" spans="1:3" x14ac:dyDescent="0.35">
      <c r="A7" s="9" t="s">
        <v>71</v>
      </c>
      <c r="B7" s="7">
        <v>265</v>
      </c>
      <c r="C7" s="11">
        <v>52005</v>
      </c>
    </row>
    <row r="8" spans="1:3" x14ac:dyDescent="0.35">
      <c r="A8" t="s">
        <v>72</v>
      </c>
      <c r="B8" s="5">
        <v>10</v>
      </c>
      <c r="C8" s="10">
        <v>2170</v>
      </c>
    </row>
    <row r="9" spans="1:3" x14ac:dyDescent="0.35">
      <c r="A9" t="s">
        <v>73</v>
      </c>
      <c r="B9" s="5">
        <v>255</v>
      </c>
      <c r="C9" s="10">
        <v>49835</v>
      </c>
    </row>
    <row r="10" spans="1:3" x14ac:dyDescent="0.35">
      <c r="A10" s="9" t="s">
        <v>74</v>
      </c>
      <c r="B10" s="7">
        <v>265</v>
      </c>
      <c r="C10" s="11">
        <v>52005</v>
      </c>
    </row>
    <row r="11" spans="1:3" x14ac:dyDescent="0.35">
      <c r="A11" t="s">
        <v>76</v>
      </c>
      <c r="B11" t="s">
        <v>21</v>
      </c>
    </row>
    <row r="12" spans="1:3" x14ac:dyDescent="0.35">
      <c r="A12" t="s">
        <v>77</v>
      </c>
      <c r="B12" t="s">
        <v>23</v>
      </c>
    </row>
    <row r="13" spans="1:3" x14ac:dyDescent="0.35">
      <c r="A13" t="s">
        <v>78</v>
      </c>
      <c r="B13" t="s">
        <v>25</v>
      </c>
    </row>
    <row r="14" spans="1:3" x14ac:dyDescent="0.35">
      <c r="A14" t="s">
        <v>143</v>
      </c>
      <c r="B14" t="s">
        <v>51</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5"/>
  <sheetViews>
    <sheetView showGridLines="0" workbookViewId="0">
      <selection activeCell="F15" sqref="F15"/>
    </sheetView>
  </sheetViews>
  <sheetFormatPr defaultColWidth="11.07421875" defaultRowHeight="15.5" x14ac:dyDescent="0.35"/>
  <cols>
    <col min="1" max="1" width="22.69140625" style="13" customWidth="1"/>
    <col min="2" max="3" width="12.69140625" customWidth="1"/>
  </cols>
  <sheetData>
    <row r="1" spans="1:3" ht="19.5" x14ac:dyDescent="0.45">
      <c r="A1" s="12" t="s">
        <v>144</v>
      </c>
    </row>
    <row r="2" spans="1:3" x14ac:dyDescent="0.35">
      <c r="A2" s="13" t="s">
        <v>55</v>
      </c>
    </row>
    <row r="3" spans="1:3" x14ac:dyDescent="0.35">
      <c r="A3" s="13" t="s">
        <v>56</v>
      </c>
    </row>
    <row r="4" spans="1:3" x14ac:dyDescent="0.35">
      <c r="A4" s="13" t="s">
        <v>145</v>
      </c>
    </row>
    <row r="5" spans="1:3" x14ac:dyDescent="0.35">
      <c r="A5" s="13" t="s">
        <v>58</v>
      </c>
    </row>
    <row r="6" spans="1:3" ht="46.5" x14ac:dyDescent="0.35">
      <c r="A6" s="14" t="s">
        <v>115</v>
      </c>
      <c r="B6" s="4" t="s">
        <v>141</v>
      </c>
      <c r="C6" s="4" t="s">
        <v>142</v>
      </c>
    </row>
    <row r="7" spans="1:3" x14ac:dyDescent="0.35">
      <c r="A7" s="15" t="s">
        <v>71</v>
      </c>
      <c r="B7" s="7">
        <v>265</v>
      </c>
      <c r="C7" s="11">
        <v>52005</v>
      </c>
    </row>
    <row r="8" spans="1:3" x14ac:dyDescent="0.35">
      <c r="A8" s="16" t="s">
        <v>116</v>
      </c>
      <c r="B8" s="5">
        <v>55</v>
      </c>
      <c r="C8" s="10">
        <v>11970</v>
      </c>
    </row>
    <row r="9" spans="1:3" x14ac:dyDescent="0.35">
      <c r="A9" s="16" t="s">
        <v>117</v>
      </c>
      <c r="B9" s="5">
        <v>35</v>
      </c>
      <c r="C9" s="10">
        <v>5970</v>
      </c>
    </row>
    <row r="10" spans="1:3" x14ac:dyDescent="0.35">
      <c r="A10" s="16" t="s">
        <v>118</v>
      </c>
      <c r="B10" s="5">
        <v>150</v>
      </c>
      <c r="C10" s="10">
        <v>28850</v>
      </c>
    </row>
    <row r="11" spans="1:3" x14ac:dyDescent="0.35">
      <c r="A11" s="16" t="s">
        <v>119</v>
      </c>
      <c r="B11" s="5">
        <v>10</v>
      </c>
      <c r="C11" s="10">
        <v>1630</v>
      </c>
    </row>
    <row r="12" spans="1:3" x14ac:dyDescent="0.35">
      <c r="A12" s="16" t="s">
        <v>120</v>
      </c>
      <c r="B12" s="5">
        <v>15</v>
      </c>
      <c r="C12" s="10">
        <v>3585</v>
      </c>
    </row>
    <row r="13" spans="1:3" x14ac:dyDescent="0.35">
      <c r="A13" s="13" t="s">
        <v>76</v>
      </c>
      <c r="B13" t="s">
        <v>21</v>
      </c>
    </row>
    <row r="14" spans="1:3" x14ac:dyDescent="0.35">
      <c r="A14" s="13" t="s">
        <v>77</v>
      </c>
      <c r="B14" t="s">
        <v>23</v>
      </c>
    </row>
    <row r="15" spans="1:3" x14ac:dyDescent="0.35">
      <c r="A15" s="13" t="s">
        <v>143</v>
      </c>
      <c r="B15" t="s">
        <v>51</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3"/>
  <sheetViews>
    <sheetView showGridLines="0" workbookViewId="0">
      <selection activeCell="D6" sqref="D6"/>
    </sheetView>
  </sheetViews>
  <sheetFormatPr defaultColWidth="11.07421875" defaultRowHeight="15.5" x14ac:dyDescent="0.35"/>
  <cols>
    <col min="1" max="1" width="22.69140625" customWidth="1"/>
    <col min="2" max="2" width="12.69140625" customWidth="1"/>
  </cols>
  <sheetData>
    <row r="1" spans="1:2" ht="19.5" x14ac:dyDescent="0.45">
      <c r="A1" s="1" t="s">
        <v>146</v>
      </c>
    </row>
    <row r="2" spans="1:2" x14ac:dyDescent="0.35">
      <c r="A2" t="s">
        <v>55</v>
      </c>
    </row>
    <row r="3" spans="1:2" x14ac:dyDescent="0.35">
      <c r="A3" t="s">
        <v>56</v>
      </c>
    </row>
    <row r="4" spans="1:2" x14ac:dyDescent="0.35">
      <c r="A4" t="s">
        <v>57</v>
      </c>
    </row>
    <row r="5" spans="1:2" x14ac:dyDescent="0.35">
      <c r="A5" t="s">
        <v>58</v>
      </c>
    </row>
    <row r="6" spans="1:2" ht="46.5" x14ac:dyDescent="0.35">
      <c r="A6" s="3" t="s">
        <v>59</v>
      </c>
      <c r="B6" s="4" t="s">
        <v>147</v>
      </c>
    </row>
    <row r="7" spans="1:2" x14ac:dyDescent="0.35">
      <c r="A7" s="9" t="s">
        <v>148</v>
      </c>
      <c r="B7" s="7">
        <v>140</v>
      </c>
    </row>
    <row r="8" spans="1:2" x14ac:dyDescent="0.35">
      <c r="A8" t="s">
        <v>72</v>
      </c>
      <c r="B8" s="5">
        <v>10</v>
      </c>
    </row>
    <row r="9" spans="1:2" x14ac:dyDescent="0.35">
      <c r="A9" t="s">
        <v>73</v>
      </c>
      <c r="B9" s="5">
        <v>140</v>
      </c>
    </row>
    <row r="10" spans="1:2" x14ac:dyDescent="0.35">
      <c r="A10" s="9" t="s">
        <v>74</v>
      </c>
      <c r="B10" s="7">
        <v>140</v>
      </c>
    </row>
    <row r="11" spans="1:2" x14ac:dyDescent="0.35">
      <c r="A11" t="s">
        <v>76</v>
      </c>
      <c r="B11" t="s">
        <v>21</v>
      </c>
    </row>
    <row r="12" spans="1:2" x14ac:dyDescent="0.35">
      <c r="A12" t="s">
        <v>77</v>
      </c>
      <c r="B12" t="s">
        <v>23</v>
      </c>
    </row>
    <row r="13" spans="1:2" x14ac:dyDescent="0.35">
      <c r="A13" t="s">
        <v>78</v>
      </c>
      <c r="B13" t="s">
        <v>25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5"/>
  <sheetViews>
    <sheetView showGridLines="0" workbookViewId="0">
      <selection activeCell="E19" sqref="E19"/>
    </sheetView>
  </sheetViews>
  <sheetFormatPr defaultColWidth="11.07421875" defaultRowHeight="15.5" x14ac:dyDescent="0.35"/>
  <cols>
    <col min="1" max="1" width="22.69140625" style="13" customWidth="1"/>
    <col min="2" max="2" width="12.69140625" customWidth="1"/>
  </cols>
  <sheetData>
    <row r="1" spans="1:2" ht="19.5" x14ac:dyDescent="0.45">
      <c r="A1" s="12" t="s">
        <v>149</v>
      </c>
    </row>
    <row r="2" spans="1:2" x14ac:dyDescent="0.35">
      <c r="A2" s="13" t="s">
        <v>55</v>
      </c>
    </row>
    <row r="3" spans="1:2" x14ac:dyDescent="0.35">
      <c r="A3" s="13" t="s">
        <v>56</v>
      </c>
    </row>
    <row r="4" spans="1:2" x14ac:dyDescent="0.35">
      <c r="A4" s="13" t="s">
        <v>145</v>
      </c>
    </row>
    <row r="5" spans="1:2" x14ac:dyDescent="0.35">
      <c r="A5" s="13" t="s">
        <v>58</v>
      </c>
    </row>
    <row r="6" spans="1:2" ht="46.5" x14ac:dyDescent="0.35">
      <c r="A6" s="14" t="s">
        <v>115</v>
      </c>
      <c r="B6" s="4" t="s">
        <v>147</v>
      </c>
    </row>
    <row r="7" spans="1:2" x14ac:dyDescent="0.35">
      <c r="A7" s="15" t="s">
        <v>71</v>
      </c>
      <c r="B7" s="7">
        <v>140</v>
      </c>
    </row>
    <row r="8" spans="1:2" x14ac:dyDescent="0.35">
      <c r="A8" s="16" t="s">
        <v>116</v>
      </c>
      <c r="B8" s="5">
        <v>35</v>
      </c>
    </row>
    <row r="9" spans="1:2" x14ac:dyDescent="0.35">
      <c r="A9" s="16" t="s">
        <v>117</v>
      </c>
      <c r="B9" s="5">
        <v>15</v>
      </c>
    </row>
    <row r="10" spans="1:2" x14ac:dyDescent="0.35">
      <c r="A10" s="16" t="s">
        <v>118</v>
      </c>
      <c r="B10" s="5">
        <v>70</v>
      </c>
    </row>
    <row r="11" spans="1:2" x14ac:dyDescent="0.35">
      <c r="A11" s="16" t="s">
        <v>119</v>
      </c>
      <c r="B11" s="5">
        <v>10</v>
      </c>
    </row>
    <row r="12" spans="1:2" x14ac:dyDescent="0.35">
      <c r="A12" s="16" t="s">
        <v>120</v>
      </c>
      <c r="B12" s="5">
        <v>10</v>
      </c>
    </row>
    <row r="13" spans="1:2" x14ac:dyDescent="0.35">
      <c r="A13" s="13" t="s">
        <v>76</v>
      </c>
      <c r="B13" t="s">
        <v>21</v>
      </c>
    </row>
    <row r="14" spans="1:2" x14ac:dyDescent="0.35">
      <c r="A14" s="13" t="s">
        <v>77</v>
      </c>
      <c r="B14" t="s">
        <v>23</v>
      </c>
    </row>
    <row r="15" spans="1:2" x14ac:dyDescent="0.35">
      <c r="A15" s="13" t="s">
        <v>143</v>
      </c>
      <c r="B15" t="s">
        <v>51</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workbookViewId="0"/>
  </sheetViews>
  <sheetFormatPr defaultColWidth="11.07421875" defaultRowHeight="15.5" x14ac:dyDescent="0.35"/>
  <cols>
    <col min="1" max="1" width="12.69140625" customWidth="1"/>
    <col min="2" max="2" width="100.69140625" customWidth="1"/>
  </cols>
  <sheetData>
    <row r="1" spans="1:2" ht="19.5" x14ac:dyDescent="0.45">
      <c r="A1" s="1" t="s">
        <v>15</v>
      </c>
    </row>
    <row r="2" spans="1:2" x14ac:dyDescent="0.35">
      <c r="A2" t="s">
        <v>16</v>
      </c>
    </row>
    <row r="3" spans="1:2" x14ac:dyDescent="0.35">
      <c r="A3" t="s">
        <v>17</v>
      </c>
    </row>
    <row r="4" spans="1:2" x14ac:dyDescent="0.35">
      <c r="A4" t="s">
        <v>18</v>
      </c>
      <c r="B4" t="s">
        <v>19</v>
      </c>
    </row>
    <row r="5" spans="1:2" x14ac:dyDescent="0.35">
      <c r="A5" t="s">
        <v>20</v>
      </c>
      <c r="B5" s="3" t="s">
        <v>21</v>
      </c>
    </row>
    <row r="6" spans="1:2" ht="31" x14ac:dyDescent="0.35">
      <c r="A6" t="s">
        <v>22</v>
      </c>
      <c r="B6" s="3" t="s">
        <v>23</v>
      </c>
    </row>
    <row r="7" spans="1:2" x14ac:dyDescent="0.35">
      <c r="A7" t="s">
        <v>24</v>
      </c>
      <c r="B7" s="3" t="s">
        <v>25</v>
      </c>
    </row>
    <row r="8" spans="1:2" x14ac:dyDescent="0.35">
      <c r="A8" t="s">
        <v>26</v>
      </c>
      <c r="B8" s="3" t="s">
        <v>27</v>
      </c>
    </row>
    <row r="9" spans="1:2" x14ac:dyDescent="0.35">
      <c r="A9" t="s">
        <v>28</v>
      </c>
      <c r="B9" s="3" t="s">
        <v>29</v>
      </c>
    </row>
    <row r="10" spans="1:2" ht="31" x14ac:dyDescent="0.35">
      <c r="A10" t="s">
        <v>30</v>
      </c>
      <c r="B10" s="3" t="s">
        <v>31</v>
      </c>
    </row>
    <row r="11" spans="1:2" ht="31" x14ac:dyDescent="0.35">
      <c r="A11" t="s">
        <v>32</v>
      </c>
      <c r="B11" s="3" t="s">
        <v>33</v>
      </c>
    </row>
    <row r="12" spans="1:2" x14ac:dyDescent="0.35">
      <c r="A12" t="s">
        <v>34</v>
      </c>
      <c r="B12" s="3" t="s">
        <v>35</v>
      </c>
    </row>
    <row r="13" spans="1:2" ht="31" x14ac:dyDescent="0.35">
      <c r="A13" t="s">
        <v>36</v>
      </c>
      <c r="B13" s="3" t="s">
        <v>37</v>
      </c>
    </row>
    <row r="14" spans="1:2" x14ac:dyDescent="0.35">
      <c r="A14" t="s">
        <v>38</v>
      </c>
      <c r="B14" s="3" t="s">
        <v>39</v>
      </c>
    </row>
    <row r="15" spans="1:2" ht="46.5" x14ac:dyDescent="0.35">
      <c r="A15" t="s">
        <v>40</v>
      </c>
      <c r="B15" s="3" t="s">
        <v>41</v>
      </c>
    </row>
    <row r="16" spans="1:2" x14ac:dyDescent="0.35">
      <c r="A16" t="s">
        <v>42</v>
      </c>
      <c r="B16" s="3" t="s">
        <v>43</v>
      </c>
    </row>
    <row r="17" spans="1:2" ht="46.5" x14ac:dyDescent="0.35">
      <c r="A17" t="s">
        <v>44</v>
      </c>
      <c r="B17" s="3" t="s">
        <v>45</v>
      </c>
    </row>
    <row r="18" spans="1:2" ht="31" x14ac:dyDescent="0.35">
      <c r="A18" t="s">
        <v>46</v>
      </c>
      <c r="B18" s="3" t="s">
        <v>47</v>
      </c>
    </row>
    <row r="19" spans="1:2" ht="31" x14ac:dyDescent="0.35">
      <c r="A19" t="s">
        <v>48</v>
      </c>
      <c r="B19" s="3" t="s">
        <v>49</v>
      </c>
    </row>
    <row r="20" spans="1:2" ht="46.5" x14ac:dyDescent="0.35">
      <c r="A20" t="s">
        <v>50</v>
      </c>
      <c r="B20" s="3" t="s">
        <v>51</v>
      </c>
    </row>
    <row r="21" spans="1:2" ht="31" x14ac:dyDescent="0.35">
      <c r="A21" t="s">
        <v>52</v>
      </c>
      <c r="B21" s="3" t="s">
        <v>53</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
  <sheetViews>
    <sheetView showGridLines="0" workbookViewId="0"/>
  </sheetViews>
  <sheetFormatPr defaultColWidth="11.07421875" defaultRowHeight="15.5" x14ac:dyDescent="0.35"/>
  <cols>
    <col min="1" max="1" width="22.69140625" customWidth="1"/>
    <col min="2" max="12" width="12.69140625" customWidth="1"/>
  </cols>
  <sheetData>
    <row r="1" spans="1:12" ht="19.5" x14ac:dyDescent="0.45">
      <c r="A1" s="1" t="s">
        <v>54</v>
      </c>
    </row>
    <row r="2" spans="1:12" x14ac:dyDescent="0.35">
      <c r="A2" t="s">
        <v>55</v>
      </c>
    </row>
    <row r="3" spans="1:12" x14ac:dyDescent="0.35">
      <c r="A3" t="s">
        <v>56</v>
      </c>
    </row>
    <row r="4" spans="1:12" x14ac:dyDescent="0.35">
      <c r="A4" t="s">
        <v>57</v>
      </c>
    </row>
    <row r="5" spans="1:12" x14ac:dyDescent="0.35">
      <c r="A5" t="s">
        <v>58</v>
      </c>
    </row>
    <row r="6" spans="1:12" ht="62" x14ac:dyDescent="0.35">
      <c r="A6" s="3" t="s">
        <v>59</v>
      </c>
      <c r="B6" s="4" t="s">
        <v>60</v>
      </c>
      <c r="C6" s="4" t="s">
        <v>61</v>
      </c>
      <c r="D6" s="4" t="s">
        <v>62</v>
      </c>
      <c r="E6" s="4" t="s">
        <v>63</v>
      </c>
      <c r="F6" s="4" t="s">
        <v>64</v>
      </c>
      <c r="G6" s="4" t="s">
        <v>65</v>
      </c>
      <c r="H6" s="4" t="s">
        <v>66</v>
      </c>
      <c r="I6" s="4" t="s">
        <v>67</v>
      </c>
      <c r="J6" s="4" t="s">
        <v>68</v>
      </c>
      <c r="K6" s="4" t="s">
        <v>69</v>
      </c>
      <c r="L6" s="4" t="s">
        <v>70</v>
      </c>
    </row>
    <row r="7" spans="1:12" x14ac:dyDescent="0.35">
      <c r="A7" s="9" t="s">
        <v>71</v>
      </c>
      <c r="B7" s="7">
        <v>605</v>
      </c>
      <c r="C7" s="8">
        <v>1</v>
      </c>
      <c r="D7" s="7">
        <v>265</v>
      </c>
      <c r="E7" s="8">
        <v>1</v>
      </c>
      <c r="F7" s="7">
        <v>255</v>
      </c>
      <c r="G7" s="7">
        <v>180</v>
      </c>
      <c r="H7" s="7">
        <v>20</v>
      </c>
      <c r="I7" s="7">
        <v>55</v>
      </c>
      <c r="J7" s="8">
        <v>0.71</v>
      </c>
      <c r="K7" s="8">
        <v>7.0000000000000007E-2</v>
      </c>
      <c r="L7" s="8">
        <v>0.22</v>
      </c>
    </row>
    <row r="8" spans="1:12" x14ac:dyDescent="0.35">
      <c r="A8" t="s">
        <v>72</v>
      </c>
      <c r="B8" s="5">
        <v>170</v>
      </c>
      <c r="C8" s="6">
        <v>0.28000000000000003</v>
      </c>
      <c r="D8" s="5">
        <v>35</v>
      </c>
      <c r="E8" s="6">
        <v>0.14000000000000001</v>
      </c>
      <c r="F8" s="5">
        <v>45</v>
      </c>
      <c r="G8" s="5">
        <v>30</v>
      </c>
      <c r="H8" s="5" t="s">
        <v>75</v>
      </c>
      <c r="I8" s="5">
        <v>15</v>
      </c>
      <c r="J8" s="6">
        <v>0.62</v>
      </c>
      <c r="K8" s="6" t="s">
        <v>75</v>
      </c>
      <c r="L8" s="6" t="s">
        <v>75</v>
      </c>
    </row>
    <row r="9" spans="1:12" x14ac:dyDescent="0.35">
      <c r="A9" t="s">
        <v>73</v>
      </c>
      <c r="B9" s="5">
        <v>430</v>
      </c>
      <c r="C9" s="6">
        <v>0.72</v>
      </c>
      <c r="D9" s="5">
        <v>230</v>
      </c>
      <c r="E9" s="6">
        <v>0.86</v>
      </c>
      <c r="F9" s="5">
        <v>210</v>
      </c>
      <c r="G9" s="5">
        <v>150</v>
      </c>
      <c r="H9" s="5">
        <v>15</v>
      </c>
      <c r="I9" s="5">
        <v>40</v>
      </c>
      <c r="J9" s="6">
        <v>0.73</v>
      </c>
      <c r="K9" s="6">
        <v>0.08</v>
      </c>
      <c r="L9" s="6">
        <v>0.19</v>
      </c>
    </row>
    <row r="10" spans="1:12" x14ac:dyDescent="0.35">
      <c r="A10" s="9" t="s">
        <v>74</v>
      </c>
      <c r="B10" s="7">
        <v>605</v>
      </c>
      <c r="C10" s="8">
        <v>1</v>
      </c>
      <c r="D10" s="7">
        <v>265</v>
      </c>
      <c r="E10" s="8">
        <v>1</v>
      </c>
      <c r="F10" s="7">
        <v>255</v>
      </c>
      <c r="G10" s="7">
        <v>180</v>
      </c>
      <c r="H10" s="7">
        <v>20</v>
      </c>
      <c r="I10" s="7">
        <v>55</v>
      </c>
      <c r="J10" s="8">
        <v>0.71</v>
      </c>
      <c r="K10" s="8">
        <v>7.0000000000000007E-2</v>
      </c>
      <c r="L10" s="8">
        <v>0.22</v>
      </c>
    </row>
    <row r="11" spans="1:12" x14ac:dyDescent="0.35">
      <c r="A11" t="s">
        <v>76</v>
      </c>
      <c r="B11" t="s">
        <v>21</v>
      </c>
    </row>
    <row r="12" spans="1:12" x14ac:dyDescent="0.35">
      <c r="A12" t="s">
        <v>77</v>
      </c>
      <c r="B12" t="s">
        <v>23</v>
      </c>
    </row>
    <row r="13" spans="1:12" x14ac:dyDescent="0.35">
      <c r="A13" t="s">
        <v>78</v>
      </c>
      <c r="B13" t="s">
        <v>25</v>
      </c>
    </row>
    <row r="14" spans="1:12" x14ac:dyDescent="0.35">
      <c r="A14" t="s">
        <v>79</v>
      </c>
      <c r="B14" t="s">
        <v>27</v>
      </c>
    </row>
    <row r="15" spans="1:12" x14ac:dyDescent="0.35">
      <c r="A15" t="s">
        <v>80</v>
      </c>
      <c r="B15" t="s">
        <v>29</v>
      </c>
    </row>
    <row r="16" spans="1:12" x14ac:dyDescent="0.35">
      <c r="A16" t="s">
        <v>81</v>
      </c>
      <c r="B16" t="s">
        <v>31</v>
      </c>
    </row>
    <row r="17" spans="1:2" x14ac:dyDescent="0.35">
      <c r="A17" t="s">
        <v>82</v>
      </c>
      <c r="B17" t="s">
        <v>33</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
  <sheetViews>
    <sheetView showGridLines="0" workbookViewId="0">
      <selection activeCell="I17" sqref="I17"/>
    </sheetView>
  </sheetViews>
  <sheetFormatPr defaultColWidth="11.07421875" defaultRowHeight="15.5" x14ac:dyDescent="0.35"/>
  <cols>
    <col min="1" max="1" width="22.69140625" customWidth="1"/>
    <col min="2" max="10" width="12.69140625" customWidth="1"/>
  </cols>
  <sheetData>
    <row r="1" spans="1:10" ht="19.5" x14ac:dyDescent="0.45">
      <c r="A1" s="1" t="s">
        <v>83</v>
      </c>
    </row>
    <row r="2" spans="1:10" x14ac:dyDescent="0.35">
      <c r="A2" t="s">
        <v>55</v>
      </c>
    </row>
    <row r="3" spans="1:10" x14ac:dyDescent="0.35">
      <c r="A3" t="s">
        <v>56</v>
      </c>
    </row>
    <row r="4" spans="1:10" x14ac:dyDescent="0.35">
      <c r="A4" t="s">
        <v>57</v>
      </c>
    </row>
    <row r="5" spans="1:10" x14ac:dyDescent="0.35">
      <c r="A5" t="s">
        <v>58</v>
      </c>
    </row>
    <row r="6" spans="1:10" ht="62" x14ac:dyDescent="0.35">
      <c r="A6" s="3" t="s">
        <v>59</v>
      </c>
      <c r="B6" s="4" t="s">
        <v>84</v>
      </c>
      <c r="C6" s="4" t="s">
        <v>85</v>
      </c>
      <c r="D6" s="4" t="s">
        <v>86</v>
      </c>
      <c r="E6" s="4" t="s">
        <v>87</v>
      </c>
      <c r="F6" s="4" t="s">
        <v>88</v>
      </c>
      <c r="G6" s="4" t="s">
        <v>89</v>
      </c>
      <c r="H6" s="4" t="s">
        <v>90</v>
      </c>
      <c r="I6" s="4" t="s">
        <v>91</v>
      </c>
      <c r="J6" s="4" t="s">
        <v>92</v>
      </c>
    </row>
    <row r="7" spans="1:10" x14ac:dyDescent="0.35">
      <c r="A7" s="9" t="s">
        <v>71</v>
      </c>
      <c r="B7" s="7">
        <v>605</v>
      </c>
      <c r="C7" s="7">
        <v>295</v>
      </c>
      <c r="D7" s="7">
        <v>40</v>
      </c>
      <c r="E7" s="7">
        <v>205</v>
      </c>
      <c r="F7" s="7">
        <v>65</v>
      </c>
      <c r="G7" s="8">
        <v>0.49</v>
      </c>
      <c r="H7" s="8">
        <v>0.06</v>
      </c>
      <c r="I7" s="8">
        <v>0.34</v>
      </c>
      <c r="J7" s="8">
        <v>0.11</v>
      </c>
    </row>
    <row r="8" spans="1:10" x14ac:dyDescent="0.35">
      <c r="A8" t="s">
        <v>72</v>
      </c>
      <c r="B8" s="5">
        <v>170</v>
      </c>
      <c r="C8" s="5">
        <v>95</v>
      </c>
      <c r="D8" s="5">
        <v>5</v>
      </c>
      <c r="E8" s="5">
        <v>70</v>
      </c>
      <c r="F8" s="5">
        <v>0</v>
      </c>
      <c r="G8" s="6">
        <v>0.55000000000000004</v>
      </c>
      <c r="H8" s="6">
        <v>0.03</v>
      </c>
      <c r="I8" s="6">
        <v>0.42</v>
      </c>
      <c r="J8" s="6">
        <v>0</v>
      </c>
    </row>
    <row r="9" spans="1:10" x14ac:dyDescent="0.35">
      <c r="A9" t="s">
        <v>73</v>
      </c>
      <c r="B9" s="5">
        <v>430</v>
      </c>
      <c r="C9" s="5">
        <v>200</v>
      </c>
      <c r="D9" s="5">
        <v>35</v>
      </c>
      <c r="E9" s="5">
        <v>135</v>
      </c>
      <c r="F9" s="5">
        <v>65</v>
      </c>
      <c r="G9" s="6">
        <v>0.46</v>
      </c>
      <c r="H9" s="6">
        <v>0.08</v>
      </c>
      <c r="I9" s="6">
        <v>0.31</v>
      </c>
      <c r="J9" s="6">
        <v>0.15</v>
      </c>
    </row>
    <row r="10" spans="1:10" x14ac:dyDescent="0.35">
      <c r="A10" s="9" t="s">
        <v>74</v>
      </c>
      <c r="B10" s="7">
        <v>605</v>
      </c>
      <c r="C10" s="7">
        <v>295</v>
      </c>
      <c r="D10" s="7">
        <v>40</v>
      </c>
      <c r="E10" s="7">
        <v>205</v>
      </c>
      <c r="F10" s="7">
        <v>65</v>
      </c>
      <c r="G10" s="8">
        <v>0.49</v>
      </c>
      <c r="H10" s="8">
        <v>0.06</v>
      </c>
      <c r="I10" s="8">
        <v>0.34</v>
      </c>
      <c r="J10" s="8">
        <v>0.11</v>
      </c>
    </row>
    <row r="11" spans="1:10" x14ac:dyDescent="0.35">
      <c r="A11" t="s">
        <v>76</v>
      </c>
      <c r="B11" t="s">
        <v>21</v>
      </c>
    </row>
    <row r="12" spans="1:10" x14ac:dyDescent="0.35">
      <c r="A12" t="s">
        <v>77</v>
      </c>
      <c r="B12" t="s">
        <v>23</v>
      </c>
    </row>
    <row r="13" spans="1:10" x14ac:dyDescent="0.35">
      <c r="A13" t="s">
        <v>78</v>
      </c>
      <c r="B13" t="s">
        <v>25</v>
      </c>
    </row>
    <row r="14" spans="1:10" x14ac:dyDescent="0.35">
      <c r="A14" t="s">
        <v>94</v>
      </c>
      <c r="B14" t="s">
        <v>35</v>
      </c>
    </row>
    <row r="15" spans="1:10" x14ac:dyDescent="0.35">
      <c r="A15" t="s">
        <v>95</v>
      </c>
      <c r="B15" t="s">
        <v>37</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9"/>
  <sheetViews>
    <sheetView showGridLines="0" workbookViewId="0">
      <selection activeCell="E23" sqref="E23"/>
    </sheetView>
  </sheetViews>
  <sheetFormatPr defaultColWidth="11.07421875" defaultRowHeight="15.5" x14ac:dyDescent="0.35"/>
  <cols>
    <col min="1" max="1" width="22.69140625" style="13" customWidth="1"/>
    <col min="2" max="12" width="12.69140625" customWidth="1"/>
  </cols>
  <sheetData>
    <row r="1" spans="1:12" ht="19.5" x14ac:dyDescent="0.45">
      <c r="A1" s="12" t="s">
        <v>96</v>
      </c>
    </row>
    <row r="2" spans="1:12" x14ac:dyDescent="0.35">
      <c r="A2" s="13" t="s">
        <v>55</v>
      </c>
    </row>
    <row r="3" spans="1:12" x14ac:dyDescent="0.35">
      <c r="A3" s="13" t="s">
        <v>56</v>
      </c>
    </row>
    <row r="4" spans="1:12" x14ac:dyDescent="0.35">
      <c r="A4" s="13" t="s">
        <v>97</v>
      </c>
    </row>
    <row r="5" spans="1:12" x14ac:dyDescent="0.35">
      <c r="A5" s="13" t="s">
        <v>58</v>
      </c>
    </row>
    <row r="6" spans="1:12" ht="62" x14ac:dyDescent="0.35">
      <c r="A6" s="14" t="s">
        <v>98</v>
      </c>
      <c r="B6" s="4" t="s">
        <v>60</v>
      </c>
      <c r="C6" s="4" t="s">
        <v>61</v>
      </c>
      <c r="D6" s="4" t="s">
        <v>62</v>
      </c>
      <c r="E6" s="4" t="s">
        <v>63</v>
      </c>
      <c r="F6" s="4" t="s">
        <v>64</v>
      </c>
      <c r="G6" s="4" t="s">
        <v>65</v>
      </c>
      <c r="H6" s="4" t="s">
        <v>66</v>
      </c>
      <c r="I6" s="4" t="s">
        <v>67</v>
      </c>
      <c r="J6" s="4" t="s">
        <v>68</v>
      </c>
      <c r="K6" s="4" t="s">
        <v>69</v>
      </c>
      <c r="L6" s="4" t="s">
        <v>70</v>
      </c>
    </row>
    <row r="7" spans="1:12" x14ac:dyDescent="0.35">
      <c r="A7" s="15" t="s">
        <v>71</v>
      </c>
      <c r="B7" s="7">
        <v>605</v>
      </c>
      <c r="C7" s="8">
        <v>1</v>
      </c>
      <c r="D7" s="7">
        <v>265</v>
      </c>
      <c r="E7" s="8">
        <v>1</v>
      </c>
      <c r="F7" s="7">
        <v>255</v>
      </c>
      <c r="G7" s="7">
        <v>180</v>
      </c>
      <c r="H7" s="7">
        <v>20</v>
      </c>
      <c r="I7" s="7">
        <v>55</v>
      </c>
      <c r="J7" s="8">
        <v>0.71</v>
      </c>
      <c r="K7" s="8">
        <v>7.0000000000000007E-2</v>
      </c>
      <c r="L7" s="8">
        <v>0.22</v>
      </c>
    </row>
    <row r="8" spans="1:12" x14ac:dyDescent="0.35">
      <c r="A8" s="16" t="s">
        <v>99</v>
      </c>
      <c r="B8" s="5">
        <v>5</v>
      </c>
      <c r="C8" s="6">
        <v>0.01</v>
      </c>
      <c r="D8" s="5" t="s">
        <v>75</v>
      </c>
      <c r="E8" s="6">
        <v>0</v>
      </c>
      <c r="F8" s="5">
        <v>5</v>
      </c>
      <c r="G8" s="5">
        <v>0</v>
      </c>
      <c r="H8" s="5">
        <v>0</v>
      </c>
      <c r="I8" s="5">
        <v>5</v>
      </c>
      <c r="J8" s="6">
        <v>0</v>
      </c>
      <c r="K8" s="6">
        <v>0</v>
      </c>
      <c r="L8" s="6">
        <v>1</v>
      </c>
    </row>
    <row r="9" spans="1:12" x14ac:dyDescent="0.35">
      <c r="A9" s="16" t="s">
        <v>100</v>
      </c>
      <c r="B9" s="5">
        <v>80</v>
      </c>
      <c r="C9" s="6">
        <v>0.14000000000000001</v>
      </c>
      <c r="D9" s="5">
        <v>30</v>
      </c>
      <c r="E9" s="6">
        <v>0.12</v>
      </c>
      <c r="F9" s="5">
        <v>45</v>
      </c>
      <c r="G9" s="5">
        <v>25</v>
      </c>
      <c r="H9" s="5">
        <v>5</v>
      </c>
      <c r="I9" s="5">
        <v>15</v>
      </c>
      <c r="J9" s="6">
        <v>0.53</v>
      </c>
      <c r="K9" s="6">
        <v>0.11</v>
      </c>
      <c r="L9" s="6">
        <v>0.36</v>
      </c>
    </row>
    <row r="10" spans="1:12" x14ac:dyDescent="0.35">
      <c r="A10" s="16" t="s">
        <v>101</v>
      </c>
      <c r="B10" s="5">
        <v>145</v>
      </c>
      <c r="C10" s="6">
        <v>0.24</v>
      </c>
      <c r="D10" s="5">
        <v>60</v>
      </c>
      <c r="E10" s="6">
        <v>0.23</v>
      </c>
      <c r="F10" s="5">
        <v>65</v>
      </c>
      <c r="G10" s="5">
        <v>45</v>
      </c>
      <c r="H10" s="5">
        <v>5</v>
      </c>
      <c r="I10" s="5">
        <v>15</v>
      </c>
      <c r="J10" s="6">
        <v>0.72</v>
      </c>
      <c r="K10" s="6">
        <v>0.06</v>
      </c>
      <c r="L10" s="6">
        <v>0.22</v>
      </c>
    </row>
    <row r="11" spans="1:12" x14ac:dyDescent="0.35">
      <c r="A11" s="16" t="s">
        <v>102</v>
      </c>
      <c r="B11" s="5">
        <v>135</v>
      </c>
      <c r="C11" s="6">
        <v>0.22</v>
      </c>
      <c r="D11" s="5">
        <v>70</v>
      </c>
      <c r="E11" s="6">
        <v>0.25</v>
      </c>
      <c r="F11" s="5">
        <v>65</v>
      </c>
      <c r="G11" s="5">
        <v>50</v>
      </c>
      <c r="H11" s="5">
        <v>10</v>
      </c>
      <c r="I11" s="5">
        <v>10</v>
      </c>
      <c r="J11" s="6">
        <v>0.76</v>
      </c>
      <c r="K11" s="6">
        <v>0.12</v>
      </c>
      <c r="L11" s="6">
        <v>0.12</v>
      </c>
    </row>
    <row r="12" spans="1:12" x14ac:dyDescent="0.35">
      <c r="A12" s="16" t="s">
        <v>103</v>
      </c>
      <c r="B12" s="5">
        <v>115</v>
      </c>
      <c r="C12" s="6">
        <v>0.19</v>
      </c>
      <c r="D12" s="5">
        <v>50</v>
      </c>
      <c r="E12" s="6">
        <v>0.18</v>
      </c>
      <c r="F12" s="5">
        <v>40</v>
      </c>
      <c r="G12" s="5">
        <v>35</v>
      </c>
      <c r="H12" s="5">
        <v>0</v>
      </c>
      <c r="I12" s="5">
        <v>5</v>
      </c>
      <c r="J12" s="6">
        <v>0.83</v>
      </c>
      <c r="K12" s="6">
        <v>0</v>
      </c>
      <c r="L12" s="6">
        <v>0.17</v>
      </c>
    </row>
    <row r="13" spans="1:12" x14ac:dyDescent="0.35">
      <c r="A13" s="16" t="s">
        <v>104</v>
      </c>
      <c r="B13" s="5">
        <v>85</v>
      </c>
      <c r="C13" s="6">
        <v>0.14000000000000001</v>
      </c>
      <c r="D13" s="5">
        <v>40</v>
      </c>
      <c r="E13" s="6">
        <v>0.15</v>
      </c>
      <c r="F13" s="5">
        <v>25</v>
      </c>
      <c r="G13" s="5">
        <v>20</v>
      </c>
      <c r="H13" s="5" t="s">
        <v>75</v>
      </c>
      <c r="I13" s="5">
        <v>5</v>
      </c>
      <c r="J13" s="6">
        <v>0.7</v>
      </c>
      <c r="K13" s="6" t="s">
        <v>75</v>
      </c>
      <c r="L13" s="6" t="s">
        <v>75</v>
      </c>
    </row>
    <row r="14" spans="1:12" x14ac:dyDescent="0.35">
      <c r="A14" s="16" t="s">
        <v>105</v>
      </c>
      <c r="B14" s="5">
        <v>35</v>
      </c>
      <c r="C14" s="6">
        <v>0.06</v>
      </c>
      <c r="D14" s="5">
        <v>15</v>
      </c>
      <c r="E14" s="6">
        <v>0.06</v>
      </c>
      <c r="F14" s="5">
        <v>10</v>
      </c>
      <c r="G14" s="5">
        <v>5</v>
      </c>
      <c r="H14" s="5">
        <v>0</v>
      </c>
      <c r="I14" s="5" t="s">
        <v>75</v>
      </c>
      <c r="J14" s="6">
        <v>0.88</v>
      </c>
      <c r="K14" s="6" t="s">
        <v>75</v>
      </c>
      <c r="L14" s="6" t="s">
        <v>75</v>
      </c>
    </row>
    <row r="15" spans="1:12" x14ac:dyDescent="0.35">
      <c r="A15" s="13" t="s">
        <v>76</v>
      </c>
      <c r="B15" t="s">
        <v>21</v>
      </c>
    </row>
    <row r="16" spans="1:12" x14ac:dyDescent="0.35">
      <c r="A16" s="13" t="s">
        <v>77</v>
      </c>
      <c r="B16" t="s">
        <v>23</v>
      </c>
    </row>
    <row r="17" spans="1:2" x14ac:dyDescent="0.35">
      <c r="A17" s="13" t="s">
        <v>79</v>
      </c>
      <c r="B17" t="s">
        <v>27</v>
      </c>
    </row>
    <row r="18" spans="1:2" x14ac:dyDescent="0.35">
      <c r="A18" s="13" t="s">
        <v>80</v>
      </c>
      <c r="B18" t="s">
        <v>29</v>
      </c>
    </row>
    <row r="19" spans="1:2" x14ac:dyDescent="0.35">
      <c r="A19" s="13" t="s">
        <v>106</v>
      </c>
      <c r="B19" t="s">
        <v>39</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showGridLines="0" workbookViewId="0"/>
  </sheetViews>
  <sheetFormatPr defaultColWidth="11.07421875" defaultRowHeight="15.5" x14ac:dyDescent="0.35"/>
  <cols>
    <col min="1" max="1" width="22.69140625" customWidth="1"/>
    <col min="2" max="6" width="12.69140625" customWidth="1"/>
  </cols>
  <sheetData>
    <row r="1" spans="1:6" ht="19.5" x14ac:dyDescent="0.45">
      <c r="A1" s="1" t="s">
        <v>107</v>
      </c>
    </row>
    <row r="2" spans="1:6" x14ac:dyDescent="0.35">
      <c r="A2" t="s">
        <v>55</v>
      </c>
    </row>
    <row r="3" spans="1:6" x14ac:dyDescent="0.35">
      <c r="A3" t="s">
        <v>56</v>
      </c>
    </row>
    <row r="4" spans="1:6" x14ac:dyDescent="0.35">
      <c r="A4" t="s">
        <v>57</v>
      </c>
    </row>
    <row r="5" spans="1:6" x14ac:dyDescent="0.35">
      <c r="A5" t="s">
        <v>58</v>
      </c>
    </row>
    <row r="6" spans="1:6" ht="46.5" x14ac:dyDescent="0.35">
      <c r="A6" s="3" t="s">
        <v>59</v>
      </c>
      <c r="B6" s="4" t="s">
        <v>108</v>
      </c>
      <c r="C6" s="4" t="s">
        <v>109</v>
      </c>
      <c r="D6" s="4" t="s">
        <v>110</v>
      </c>
      <c r="E6" s="4" t="s">
        <v>111</v>
      </c>
      <c r="F6" s="4" t="s">
        <v>112</v>
      </c>
    </row>
    <row r="7" spans="1:6" x14ac:dyDescent="0.35">
      <c r="A7" s="9" t="s">
        <v>71</v>
      </c>
      <c r="B7" s="7">
        <v>180</v>
      </c>
      <c r="C7" s="7">
        <v>150</v>
      </c>
      <c r="D7" s="7">
        <v>30</v>
      </c>
      <c r="E7" s="8">
        <v>0.83</v>
      </c>
      <c r="F7" s="8">
        <v>0.17</v>
      </c>
    </row>
    <row r="8" spans="1:6" x14ac:dyDescent="0.35">
      <c r="A8" t="s">
        <v>72</v>
      </c>
      <c r="B8" s="5">
        <v>30</v>
      </c>
      <c r="C8" s="5">
        <v>25</v>
      </c>
      <c r="D8" s="5">
        <v>5</v>
      </c>
      <c r="E8" s="6">
        <v>0.9</v>
      </c>
      <c r="F8" s="6">
        <v>0.1</v>
      </c>
    </row>
    <row r="9" spans="1:6" x14ac:dyDescent="0.35">
      <c r="A9" t="s">
        <v>73</v>
      </c>
      <c r="B9" s="5">
        <v>150</v>
      </c>
      <c r="C9" s="5">
        <v>125</v>
      </c>
      <c r="D9" s="5">
        <v>25</v>
      </c>
      <c r="E9" s="6">
        <v>0.82</v>
      </c>
      <c r="F9" s="6">
        <v>0.18</v>
      </c>
    </row>
    <row r="10" spans="1:6" x14ac:dyDescent="0.35">
      <c r="A10" s="9" t="s">
        <v>74</v>
      </c>
      <c r="B10" s="7">
        <v>180</v>
      </c>
      <c r="C10" s="7">
        <v>150</v>
      </c>
      <c r="D10" s="7">
        <v>30</v>
      </c>
      <c r="E10" s="8">
        <v>0.83</v>
      </c>
      <c r="F10" s="8">
        <v>0.17</v>
      </c>
    </row>
    <row r="11" spans="1:6" x14ac:dyDescent="0.35">
      <c r="A11" t="s">
        <v>76</v>
      </c>
      <c r="B11" t="s">
        <v>21</v>
      </c>
    </row>
    <row r="12" spans="1:6" x14ac:dyDescent="0.35">
      <c r="A12" t="s">
        <v>77</v>
      </c>
      <c r="B12" t="s">
        <v>23</v>
      </c>
    </row>
    <row r="13" spans="1:6" x14ac:dyDescent="0.35">
      <c r="A13" t="s">
        <v>78</v>
      </c>
      <c r="B13" t="s">
        <v>25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
  <sheetViews>
    <sheetView showGridLines="0" workbookViewId="0">
      <selection activeCell="G27" sqref="G27"/>
    </sheetView>
  </sheetViews>
  <sheetFormatPr defaultColWidth="11.07421875" defaultRowHeight="15.5" x14ac:dyDescent="0.35"/>
  <cols>
    <col min="1" max="1" width="22.69140625" style="13" customWidth="1"/>
    <col min="2" max="12" width="12.69140625" customWidth="1"/>
  </cols>
  <sheetData>
    <row r="1" spans="1:12" ht="19.5" x14ac:dyDescent="0.45">
      <c r="A1" s="12" t="s">
        <v>113</v>
      </c>
    </row>
    <row r="2" spans="1:12" x14ac:dyDescent="0.35">
      <c r="A2" s="13" t="s">
        <v>55</v>
      </c>
    </row>
    <row r="3" spans="1:12" x14ac:dyDescent="0.35">
      <c r="A3" s="13" t="s">
        <v>56</v>
      </c>
    </row>
    <row r="4" spans="1:12" x14ac:dyDescent="0.35">
      <c r="A4" s="13" t="s">
        <v>114</v>
      </c>
    </row>
    <row r="5" spans="1:12" x14ac:dyDescent="0.35">
      <c r="A5" s="13" t="s">
        <v>58</v>
      </c>
    </row>
    <row r="6" spans="1:12" ht="62" x14ac:dyDescent="0.35">
      <c r="A6" s="14" t="s">
        <v>115</v>
      </c>
      <c r="B6" s="4" t="s">
        <v>60</v>
      </c>
      <c r="C6" s="4" t="s">
        <v>61</v>
      </c>
      <c r="D6" s="4" t="s">
        <v>62</v>
      </c>
      <c r="E6" s="4" t="s">
        <v>63</v>
      </c>
      <c r="F6" s="4" t="s">
        <v>64</v>
      </c>
      <c r="G6" s="4" t="s">
        <v>65</v>
      </c>
      <c r="H6" s="4" t="s">
        <v>66</v>
      </c>
      <c r="I6" s="4" t="s">
        <v>67</v>
      </c>
      <c r="J6" s="4" t="s">
        <v>68</v>
      </c>
      <c r="K6" s="4" t="s">
        <v>69</v>
      </c>
      <c r="L6" s="4" t="s">
        <v>70</v>
      </c>
    </row>
    <row r="7" spans="1:12" x14ac:dyDescent="0.35">
      <c r="A7" s="15" t="s">
        <v>71</v>
      </c>
      <c r="B7" s="7">
        <v>605</v>
      </c>
      <c r="C7" s="8">
        <v>1</v>
      </c>
      <c r="D7" s="7">
        <v>265</v>
      </c>
      <c r="E7" s="8">
        <v>1</v>
      </c>
      <c r="F7" s="7">
        <v>255</v>
      </c>
      <c r="G7" s="7">
        <v>180</v>
      </c>
      <c r="H7" s="7">
        <v>20</v>
      </c>
      <c r="I7" s="7">
        <v>55</v>
      </c>
      <c r="J7" s="8">
        <v>0.71</v>
      </c>
      <c r="K7" s="8">
        <v>7.0000000000000007E-2</v>
      </c>
      <c r="L7" s="8">
        <v>0.22</v>
      </c>
    </row>
    <row r="8" spans="1:12" x14ac:dyDescent="0.35">
      <c r="A8" s="16" t="s">
        <v>116</v>
      </c>
      <c r="B8" s="5">
        <v>160</v>
      </c>
      <c r="C8" s="6">
        <v>0.26</v>
      </c>
      <c r="D8" s="5">
        <v>80</v>
      </c>
      <c r="E8" s="6">
        <v>0.3</v>
      </c>
      <c r="F8" s="5">
        <v>60</v>
      </c>
      <c r="G8" s="5">
        <v>50</v>
      </c>
      <c r="H8" s="5">
        <v>5</v>
      </c>
      <c r="I8" s="5">
        <v>5</v>
      </c>
      <c r="J8" s="6">
        <v>0.83</v>
      </c>
      <c r="K8" s="6">
        <v>7.0000000000000007E-2</v>
      </c>
      <c r="L8" s="6">
        <v>0.1</v>
      </c>
    </row>
    <row r="9" spans="1:12" x14ac:dyDescent="0.35">
      <c r="A9" s="16" t="s">
        <v>117</v>
      </c>
      <c r="B9" s="5">
        <v>105</v>
      </c>
      <c r="C9" s="6">
        <v>0.17</v>
      </c>
      <c r="D9" s="5">
        <v>40</v>
      </c>
      <c r="E9" s="6">
        <v>0.15</v>
      </c>
      <c r="F9" s="5">
        <v>30</v>
      </c>
      <c r="G9" s="5">
        <v>25</v>
      </c>
      <c r="H9" s="5" t="s">
        <v>75</v>
      </c>
      <c r="I9" s="5">
        <v>5</v>
      </c>
      <c r="J9" s="6">
        <v>0.74</v>
      </c>
      <c r="K9" s="6" t="s">
        <v>75</v>
      </c>
      <c r="L9" s="6" t="s">
        <v>75</v>
      </c>
    </row>
    <row r="10" spans="1:12" x14ac:dyDescent="0.35">
      <c r="A10" s="16" t="s">
        <v>118</v>
      </c>
      <c r="B10" s="5">
        <v>230</v>
      </c>
      <c r="C10" s="6">
        <v>0.38</v>
      </c>
      <c r="D10" s="5">
        <v>95</v>
      </c>
      <c r="E10" s="6">
        <v>0.36</v>
      </c>
      <c r="F10" s="5">
        <v>100</v>
      </c>
      <c r="G10" s="5">
        <v>85</v>
      </c>
      <c r="H10" s="5">
        <v>10</v>
      </c>
      <c r="I10" s="5">
        <v>5</v>
      </c>
      <c r="J10" s="6">
        <v>0.87</v>
      </c>
      <c r="K10" s="6">
        <v>0.08</v>
      </c>
      <c r="L10" s="6">
        <v>0.05</v>
      </c>
    </row>
    <row r="11" spans="1:12" x14ac:dyDescent="0.35">
      <c r="A11" s="16" t="s">
        <v>119</v>
      </c>
      <c r="B11" s="5">
        <v>25</v>
      </c>
      <c r="C11" s="6">
        <v>0.04</v>
      </c>
      <c r="D11" s="5">
        <v>15</v>
      </c>
      <c r="E11" s="6">
        <v>0.06</v>
      </c>
      <c r="F11" s="5">
        <v>10</v>
      </c>
      <c r="G11" s="5">
        <v>10</v>
      </c>
      <c r="H11" s="5">
        <v>0</v>
      </c>
      <c r="I11" s="5" t="s">
        <v>75</v>
      </c>
      <c r="J11" s="6">
        <v>0.91</v>
      </c>
      <c r="K11" s="6">
        <v>0</v>
      </c>
      <c r="L11" s="6">
        <v>0.09</v>
      </c>
    </row>
    <row r="12" spans="1:12" x14ac:dyDescent="0.35">
      <c r="A12" s="16" t="s">
        <v>120</v>
      </c>
      <c r="B12" s="5">
        <v>40</v>
      </c>
      <c r="C12" s="6">
        <v>0.06</v>
      </c>
      <c r="D12" s="5">
        <v>25</v>
      </c>
      <c r="E12" s="6">
        <v>0.09</v>
      </c>
      <c r="F12" s="5">
        <v>15</v>
      </c>
      <c r="G12" s="5">
        <v>15</v>
      </c>
      <c r="H12" s="5" t="s">
        <v>75</v>
      </c>
      <c r="I12" s="5">
        <v>0</v>
      </c>
      <c r="J12" s="6">
        <v>0.93</v>
      </c>
      <c r="K12" s="6" t="s">
        <v>75</v>
      </c>
      <c r="L12" s="6" t="s">
        <v>75</v>
      </c>
    </row>
    <row r="13" spans="1:12" x14ac:dyDescent="0.35">
      <c r="A13" s="16" t="s">
        <v>121</v>
      </c>
      <c r="B13" s="5">
        <v>45</v>
      </c>
      <c r="C13" s="6">
        <v>0.08</v>
      </c>
      <c r="D13" s="5">
        <v>10</v>
      </c>
      <c r="E13" s="6">
        <v>0.04</v>
      </c>
      <c r="F13" s="5">
        <v>40</v>
      </c>
      <c r="G13" s="5">
        <v>0</v>
      </c>
      <c r="H13" s="5">
        <v>5</v>
      </c>
      <c r="I13" s="5">
        <v>35</v>
      </c>
      <c r="J13" s="6">
        <v>0</v>
      </c>
      <c r="K13" s="6">
        <v>0.1</v>
      </c>
      <c r="L13" s="6">
        <v>0.9</v>
      </c>
    </row>
    <row r="14" spans="1:12" x14ac:dyDescent="0.35">
      <c r="A14" s="13" t="s">
        <v>76</v>
      </c>
      <c r="B14" t="s">
        <v>21</v>
      </c>
    </row>
    <row r="15" spans="1:12" x14ac:dyDescent="0.35">
      <c r="A15" s="13" t="s">
        <v>77</v>
      </c>
      <c r="B15" t="s">
        <v>23</v>
      </c>
    </row>
    <row r="16" spans="1:12" x14ac:dyDescent="0.35">
      <c r="A16" s="13" t="s">
        <v>79</v>
      </c>
      <c r="B16" t="s">
        <v>27</v>
      </c>
    </row>
    <row r="17" spans="1:2" x14ac:dyDescent="0.35">
      <c r="A17" s="13" t="s">
        <v>80</v>
      </c>
      <c r="B17" t="s">
        <v>29</v>
      </c>
    </row>
    <row r="18" spans="1:2" x14ac:dyDescent="0.35">
      <c r="A18" s="13" t="s">
        <v>122</v>
      </c>
      <c r="B18" t="s">
        <v>41</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9"/>
  <sheetViews>
    <sheetView showGridLines="0" workbookViewId="0">
      <selection activeCell="E27" sqref="E27"/>
    </sheetView>
  </sheetViews>
  <sheetFormatPr defaultColWidth="11.07421875" defaultRowHeight="15.5" x14ac:dyDescent="0.35"/>
  <cols>
    <col min="1" max="1" width="36.23046875" customWidth="1"/>
    <col min="2" max="9" width="12.69140625" customWidth="1"/>
  </cols>
  <sheetData>
    <row r="1" spans="1:9" ht="19.5" x14ac:dyDescent="0.45">
      <c r="A1" s="1" t="s">
        <v>123</v>
      </c>
    </row>
    <row r="2" spans="1:9" x14ac:dyDescent="0.35">
      <c r="A2" t="s">
        <v>55</v>
      </c>
    </row>
    <row r="3" spans="1:9" x14ac:dyDescent="0.35">
      <c r="A3" t="s">
        <v>56</v>
      </c>
    </row>
    <row r="4" spans="1:9" x14ac:dyDescent="0.35">
      <c r="A4" t="s">
        <v>124</v>
      </c>
    </row>
    <row r="5" spans="1:9" x14ac:dyDescent="0.35">
      <c r="A5" t="s">
        <v>58</v>
      </c>
    </row>
    <row r="6" spans="1:9" ht="77.5" x14ac:dyDescent="0.35">
      <c r="A6" s="3" t="s">
        <v>125</v>
      </c>
      <c r="B6" s="4" t="s">
        <v>126</v>
      </c>
      <c r="C6" s="4" t="s">
        <v>127</v>
      </c>
      <c r="D6" s="4" t="s">
        <v>128</v>
      </c>
      <c r="E6" s="4" t="s">
        <v>129</v>
      </c>
      <c r="F6" s="4" t="s">
        <v>130</v>
      </c>
      <c r="G6" s="4" t="s">
        <v>131</v>
      </c>
      <c r="H6" s="4" t="s">
        <v>132</v>
      </c>
      <c r="I6" s="4" t="s">
        <v>133</v>
      </c>
    </row>
    <row r="7" spans="1:9" x14ac:dyDescent="0.35">
      <c r="A7" s="9" t="s">
        <v>71</v>
      </c>
      <c r="B7" s="7">
        <v>145</v>
      </c>
      <c r="C7" s="7">
        <v>10</v>
      </c>
      <c r="D7" s="7">
        <v>100</v>
      </c>
      <c r="E7" s="7">
        <v>30</v>
      </c>
      <c r="F7" s="7">
        <v>5</v>
      </c>
      <c r="G7" s="7" t="s">
        <v>75</v>
      </c>
      <c r="H7" s="7" t="s">
        <v>75</v>
      </c>
      <c r="I7" s="7">
        <v>3</v>
      </c>
    </row>
    <row r="8" spans="1:9" x14ac:dyDescent="0.35">
      <c r="A8" t="s">
        <v>134</v>
      </c>
      <c r="B8" s="6">
        <v>1</v>
      </c>
      <c r="C8" s="6">
        <v>0.05</v>
      </c>
      <c r="D8" s="6">
        <v>0.68</v>
      </c>
      <c r="E8" s="6">
        <v>0.21</v>
      </c>
      <c r="F8" s="6">
        <v>0.03</v>
      </c>
      <c r="G8" s="6">
        <v>0.01</v>
      </c>
      <c r="H8" s="6">
        <v>0.01</v>
      </c>
      <c r="I8" s="6" t="s">
        <v>93</v>
      </c>
    </row>
    <row r="9" spans="1:9" x14ac:dyDescent="0.35">
      <c r="A9" t="s">
        <v>72</v>
      </c>
      <c r="B9" s="5">
        <v>15</v>
      </c>
      <c r="C9" s="5">
        <v>5</v>
      </c>
      <c r="D9" s="5">
        <v>10</v>
      </c>
      <c r="E9" s="5" t="s">
        <v>75</v>
      </c>
      <c r="F9" s="5">
        <v>0</v>
      </c>
      <c r="G9" s="5">
        <v>0</v>
      </c>
      <c r="H9" s="5">
        <v>0</v>
      </c>
      <c r="I9" s="5">
        <v>2</v>
      </c>
    </row>
    <row r="10" spans="1:9" x14ac:dyDescent="0.35">
      <c r="A10" t="s">
        <v>73</v>
      </c>
      <c r="B10" s="5">
        <v>135</v>
      </c>
      <c r="C10" s="5">
        <v>5</v>
      </c>
      <c r="D10" s="5">
        <v>90</v>
      </c>
      <c r="E10" s="5">
        <v>30</v>
      </c>
      <c r="F10" s="5">
        <v>5</v>
      </c>
      <c r="G10" s="5" t="s">
        <v>75</v>
      </c>
      <c r="H10" s="5" t="s">
        <v>75</v>
      </c>
      <c r="I10" s="5">
        <v>4</v>
      </c>
    </row>
    <row r="11" spans="1:9" x14ac:dyDescent="0.35">
      <c r="A11" s="9" t="s">
        <v>74</v>
      </c>
      <c r="B11" s="7">
        <v>145</v>
      </c>
      <c r="C11" s="7">
        <v>10</v>
      </c>
      <c r="D11" s="7">
        <v>100</v>
      </c>
      <c r="E11" s="7">
        <v>30</v>
      </c>
      <c r="F11" s="7">
        <v>5</v>
      </c>
      <c r="G11" s="7" t="s">
        <v>75</v>
      </c>
      <c r="H11" s="7" t="s">
        <v>75</v>
      </c>
      <c r="I11" s="7">
        <v>3</v>
      </c>
    </row>
    <row r="12" spans="1:9" x14ac:dyDescent="0.35">
      <c r="A12" t="s">
        <v>76</v>
      </c>
      <c r="B12" t="s">
        <v>21</v>
      </c>
    </row>
    <row r="13" spans="1:9" x14ac:dyDescent="0.35">
      <c r="A13" t="s">
        <v>77</v>
      </c>
      <c r="B13" t="s">
        <v>23</v>
      </c>
    </row>
    <row r="14" spans="1:9" x14ac:dyDescent="0.35">
      <c r="A14" t="s">
        <v>79</v>
      </c>
      <c r="B14" t="s">
        <v>27</v>
      </c>
    </row>
    <row r="15" spans="1:9" x14ac:dyDescent="0.35">
      <c r="A15" t="s">
        <v>80</v>
      </c>
      <c r="B15" t="s">
        <v>29</v>
      </c>
    </row>
    <row r="16" spans="1:9" x14ac:dyDescent="0.35">
      <c r="A16" t="s">
        <v>135</v>
      </c>
      <c r="B16" t="s">
        <v>43</v>
      </c>
    </row>
    <row r="17" spans="1:2" x14ac:dyDescent="0.35">
      <c r="A17" t="s">
        <v>136</v>
      </c>
      <c r="B17" t="s">
        <v>45</v>
      </c>
    </row>
    <row r="18" spans="1:2" x14ac:dyDescent="0.35">
      <c r="A18" t="s">
        <v>137</v>
      </c>
      <c r="B18" t="s">
        <v>47</v>
      </c>
    </row>
    <row r="19" spans="1:2" x14ac:dyDescent="0.35">
      <c r="A19" t="s">
        <v>138</v>
      </c>
      <c r="B19" t="s">
        <v>49</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7"/>
  <sheetViews>
    <sheetView showGridLines="0" workbookViewId="0"/>
  </sheetViews>
  <sheetFormatPr defaultColWidth="11.07421875" defaultRowHeight="15.5" x14ac:dyDescent="0.35"/>
  <cols>
    <col min="1" max="1" width="22.69140625" customWidth="1"/>
    <col min="2" max="3" width="12.69140625" customWidth="1"/>
  </cols>
  <sheetData>
    <row r="1" spans="1:3" ht="19.5" x14ac:dyDescent="0.45">
      <c r="A1" s="1" t="s">
        <v>139</v>
      </c>
    </row>
    <row r="2" spans="1:3" x14ac:dyDescent="0.35">
      <c r="A2" t="s">
        <v>55</v>
      </c>
    </row>
    <row r="3" spans="1:3" x14ac:dyDescent="0.35">
      <c r="A3" t="s">
        <v>56</v>
      </c>
    </row>
    <row r="4" spans="1:3" x14ac:dyDescent="0.35">
      <c r="A4" t="s">
        <v>57</v>
      </c>
    </row>
    <row r="5" spans="1:3" x14ac:dyDescent="0.35">
      <c r="A5" t="s">
        <v>58</v>
      </c>
    </row>
    <row r="6" spans="1:3" ht="77.5" x14ac:dyDescent="0.35">
      <c r="A6" s="3" t="s">
        <v>125</v>
      </c>
      <c r="B6" s="4" t="s">
        <v>126</v>
      </c>
      <c r="C6" s="4" t="s">
        <v>133</v>
      </c>
    </row>
    <row r="7" spans="1:3" x14ac:dyDescent="0.35">
      <c r="A7" s="9" t="s">
        <v>71</v>
      </c>
      <c r="B7" s="7">
        <v>65</v>
      </c>
      <c r="C7" s="7">
        <v>1</v>
      </c>
    </row>
    <row r="8" spans="1:3" x14ac:dyDescent="0.35">
      <c r="A8" t="s">
        <v>72</v>
      </c>
      <c r="B8" s="5">
        <v>20</v>
      </c>
      <c r="C8" s="5">
        <v>1</v>
      </c>
    </row>
    <row r="9" spans="1:3" x14ac:dyDescent="0.35">
      <c r="A9" t="s">
        <v>73</v>
      </c>
      <c r="B9" s="5">
        <v>40</v>
      </c>
      <c r="C9" s="5">
        <v>1</v>
      </c>
    </row>
    <row r="10" spans="1:3" x14ac:dyDescent="0.35">
      <c r="A10" s="9" t="s">
        <v>74</v>
      </c>
      <c r="B10" s="7">
        <v>65</v>
      </c>
      <c r="C10" s="7">
        <v>1</v>
      </c>
    </row>
    <row r="11" spans="1:3" x14ac:dyDescent="0.35">
      <c r="A11" t="s">
        <v>76</v>
      </c>
      <c r="B11" t="s">
        <v>21</v>
      </c>
    </row>
    <row r="12" spans="1:3" x14ac:dyDescent="0.35">
      <c r="A12" t="s">
        <v>77</v>
      </c>
      <c r="B12" t="s">
        <v>23</v>
      </c>
    </row>
    <row r="13" spans="1:3" x14ac:dyDescent="0.35">
      <c r="A13" t="s">
        <v>79</v>
      </c>
      <c r="B13" t="s">
        <v>27</v>
      </c>
    </row>
    <row r="14" spans="1:3" x14ac:dyDescent="0.35">
      <c r="A14" t="s">
        <v>80</v>
      </c>
      <c r="B14" t="s">
        <v>29</v>
      </c>
    </row>
    <row r="15" spans="1:3" x14ac:dyDescent="0.35">
      <c r="A15" t="s">
        <v>135</v>
      </c>
      <c r="B15" t="s">
        <v>43</v>
      </c>
    </row>
    <row r="16" spans="1:3" x14ac:dyDescent="0.35">
      <c r="A16" t="s">
        <v>136</v>
      </c>
      <c r="B16" t="s">
        <v>45</v>
      </c>
    </row>
    <row r="17" spans="1:2" x14ac:dyDescent="0.35">
      <c r="A17" t="s">
        <v>138</v>
      </c>
      <c r="B17" t="s">
        <v>49</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Notes</vt:lpstr>
      <vt:lpstr>T1 Applications by month</vt:lpstr>
      <vt:lpstr>T2 Applications by channel</vt:lpstr>
      <vt:lpstr>T3 Applications by age</vt:lpstr>
      <vt:lpstr>T4 Award level</vt:lpstr>
      <vt:lpstr>T5 Applications by LA</vt:lpstr>
      <vt:lpstr>T6 Application processing</vt:lpstr>
      <vt:lpstr>T7 SRTI application processing</vt:lpstr>
      <vt:lpstr>T8 Payments</vt:lpstr>
      <vt:lpstr>T9 Payments by LA</vt:lpstr>
      <vt:lpstr>T10 Individuals paid</vt:lpstr>
      <vt:lpstr>T11 Individuals paid by 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U456874</dc:creator>
  <cp:lastModifiedBy>Izaak Jephson</cp:lastModifiedBy>
  <dcterms:created xsi:type="dcterms:W3CDTF">2024-12-09T14:27:25Z</dcterms:created>
  <dcterms:modified xsi:type="dcterms:W3CDTF">2024-12-09T16:07:16Z</dcterms:modified>
</cp:coreProperties>
</file>