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tables/table3.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4.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12.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13.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14.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15.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8.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ntents" sheetId="1" state="visible" r:id="rId1"/>
    <sheet name="Notes" sheetId="2" state="visible" r:id="rId2"/>
    <sheet name="Summary Panel" sheetId="3" state="visible" r:id="rId3"/>
    <sheet name="Table 1" sheetId="4" state="visible" r:id="rId4"/>
    <sheet name="Table 2" sheetId="5" state="visible" r:id="rId5"/>
    <sheet name="Table 3" sheetId="6" state="visible" r:id="rId6"/>
    <sheet name="Table 4" sheetId="7" state="visible" r:id="rId7"/>
    <sheet name="Tables 5a and 5b" sheetId="8" state="visible" r:id="rId8"/>
    <sheet name="Table 6" sheetId="9" state="visible" r:id="rId9"/>
  </sheets>
</workbook>
</file>

<file path=xl/sharedStrings.xml><?xml version="1.0" encoding="utf-8"?>
<sst xmlns="http://schemas.openxmlformats.org/spreadsheetml/2006/main" count="165" uniqueCount="165">
  <si>
    <t xml:space="preserve">Personal Independence Payment to July 2024</t>
  </si>
  <si>
    <t xml:space="preserve">Table of Contents</t>
  </si>
  <si>
    <t xml:space="preserve">Table Number</t>
  </si>
  <si>
    <t xml:space="preserve">Description</t>
  </si>
  <si>
    <t xml:space="preserve">List of notes</t>
  </si>
  <si>
    <t xml:space="preserve">Personal Independence Payment in Scotland to July 2024</t>
  </si>
  <si>
    <t xml:space="preserve">Personal Independence Payment cases with entitlement by End of Life Rules Indicator and month to July 2024</t>
  </si>
  <si>
    <t xml:space="preserve">Personal Independence Payment cases with entitlement by disability to July 2024</t>
  </si>
  <si>
    <t xml:space="preserve">Personal Independence Payment cases with entitlement by age band and gender to July 2024</t>
  </si>
  <si>
    <t xml:space="preserve">Personal Independence Payment cases with entitlement by age band and mobility award status to July 2024</t>
  </si>
  <si>
    <t xml:space="preserve">Male Personal Independence Payment cases with entitlement by daily living award status and age band to July 2024</t>
  </si>
  <si>
    <t xml:space="preserve">Female Personal Independence Payment cases with entitlement by daily living award status and age band to July 2024</t>
  </si>
  <si>
    <t xml:space="preserve">Personal Independence Payment Cases with Entitlement and Adult Disability Payment Caseload by month to July 2024</t>
  </si>
  <si>
    <t xml:space="preserve">This worksheet displays 1 table</t>
  </si>
  <si>
    <t xml:space="preserve">The notes within this table are referred to in other worksheets of this workbook.</t>
  </si>
  <si>
    <t xml:space="preserve">Note number</t>
  </si>
  <si>
    <t xml:space="preserve">Note text</t>
  </si>
  <si>
    <t xml:space="preserve">[note 1]</t>
  </si>
  <si>
    <t xml:space="preserve">Statistical disclosure control has been applied to avoid the release of confidential data. Totals may not sum due to the disclosure control applied.</t>
  </si>
  <si>
    <t xml:space="preserve">[note 2]</t>
  </si>
  <si>
    <t xml:space="preserve">Department for Work and Pensions offers particular support for those coming to the end of their life due to a progressive disease, known as Special Rules for End of Life (SREL). This was formerly called Special Rules for Terminal Illness (SRTI).</t>
  </si>
  <si>
    <t xml:space="preserve">[note 3]</t>
  </si>
  <si>
    <t xml:space="preserve">For a very small proportion of the caseload (0.2%), the combination of award rates (daily living and mobility) is reported as nil-nil. Investigations suggest that award rates may be temporarily shown as a nil rate in the data used to derive the statistics for a short period, whilst a claim review is in process, after which the new award rate is set. These cases should be treated with caution and may be revised in a subsequent release.</t>
  </si>
  <si>
    <t xml:space="preserve">[note 4]</t>
  </si>
  <si>
    <t xml:space="preserve">Revisions have been made to the registration totals for December 2015 and January 2016, that were previously published on 16th March 2016, due to cases being added retrospectively to the source data following an IT issue.</t>
  </si>
  <si>
    <t xml:space="preserve">[note 5]</t>
  </si>
  <si>
    <t xml:space="preserve">Between March 2019 and June 2019 a technical problem with the PIP computer system servers resulted in the number of registrations and the number of disallowances due to failing the assessment being under counted, whilst the number of disallowances prior to assessment were over counted. This technical problem was resolved in mid-June 2019 and the data affected was released in the 12th September 2019 publication. A further technical issue in March 2020 resulted in a slight undercount to registrations for March 2020 (approximately 1%). Figures updated in the 15th September 2020 publication have been corrected for this.</t>
  </si>
  <si>
    <t xml:space="preserve">[note 6]</t>
  </si>
  <si>
    <t xml:space="preserve">Operational measures implemented in late March 2020 in response to COVID-19 by the Department of Work and Pensions included the suspension of routine re-assessments of disability benefits i.e. Disability Living Allowance to Personal Independence Payment reassessments. Some DLA reassessment activity restarted in late July.</t>
  </si>
  <si>
    <t xml:space="preserve">[note 7]</t>
  </si>
  <si>
    <t xml:space="preserve">Adult Disability Payment is the replacement for Personal Independence Payment and Disability Living Allowance for adults in Scotland. Following a phased pilot, Adult Disability Payment launched nationally on 29 August 2022. Following this national launch, people are now directed to apply for Adult Disability Payment instead of Personal Independence Payment if they live in Scotland. From 13 June 2022, people who get Personal Independence Payment started to have their award transferred to Adult Disability Payment in phases.</t>
  </si>
  <si>
    <t xml:space="preserve">[note 8]</t>
  </si>
  <si>
    <t xml:space="preserve">Please note that age group reflects age at the latest caseload date, not the age at the point in time the client first joined the caseload.</t>
  </si>
  <si>
    <t xml:space="preserve">[note 9]</t>
  </si>
  <si>
    <t xml:space="preserve">Adult Disability Payment and Personal Independence Payment each use different methodologies. The two figures are presented separately as an estimation of the active caseload in Scotland and caution is advised when considering the use of these figures.</t>
  </si>
  <si>
    <t xml:space="preserve">Personal Independence Payment in Scotland to July 2024 [note 1] [note 2]</t>
  </si>
  <si>
    <t xml:space="preserve">This worksheet contains 7 tables.</t>
  </si>
  <si>
    <t xml:space="preserve">Banded rows are used in these tables. To remove them, highlight the table, go to the Design tab and uncheck the banded rows box.</t>
  </si>
  <si>
    <t xml:space="preserve">Notes are located below the tables beginning in cell A67 and in the notes sheet of this document.</t>
  </si>
  <si>
    <t xml:space="preserve">Some rows between tables are left blank in this sheet to improve readability.</t>
  </si>
  <si>
    <t xml:space="preserve">Summary table 1 summarises the number of cases with entitlement since August 2023 and begins in cell A14.</t>
  </si>
  <si>
    <t xml:space="preserve">Summary table 2 summarises information on clients with Special Rules for the End of Life and begins in cell A18.</t>
  </si>
  <si>
    <t xml:space="preserve">Summary table 3 summarises information on clients by their disability and begins in cell A23.</t>
  </si>
  <si>
    <t xml:space="preserve">Summary table 4 summarises information on clients by their gender and begins in cell A34.</t>
  </si>
  <si>
    <t xml:space="preserve">Summary table 5 summarises information on clients by age band and begins in cell A40.</t>
  </si>
  <si>
    <t xml:space="preserve">Summary table 6 summarises information on clients by mobility award status and begins in cell A55.</t>
  </si>
  <si>
    <t xml:space="preserve">Summary table 7 summarises information on clients by daily living award status and gender and begins in cell A62.</t>
  </si>
  <si>
    <t xml:space="preserve">Month</t>
  </si>
  <si>
    <t xml:space="preserve">Aug-23</t>
  </si>
  <si>
    <t xml:space="preserve">Sep-23</t>
  </si>
  <si>
    <t xml:space="preserve">Oct-23</t>
  </si>
  <si>
    <t xml:space="preserve">Nov-23</t>
  </si>
  <si>
    <t xml:space="preserve">Dec-23</t>
  </si>
  <si>
    <t xml:space="preserve">Jan-24</t>
  </si>
  <si>
    <t xml:space="preserve">Feb-24</t>
  </si>
  <si>
    <t xml:space="preserve">Mar-24</t>
  </si>
  <si>
    <t xml:space="preserve">Apr-24</t>
  </si>
  <si>
    <t xml:space="preserve">May-24</t>
  </si>
  <si>
    <t xml:space="preserve">Jun-24</t>
  </si>
  <si>
    <t xml:space="preserve">Jul-24</t>
  </si>
  <si>
    <t xml:space="preserve">PIP cases with entitlement</t>
  </si>
  <si>
    <t xml:space="preserve">Table S1 - Personal Independence Payment cases with entitlement</t>
  </si>
  <si>
    <t xml:space="preserve">Special Rules for End of Life (SREL)</t>
  </si>
  <si>
    <t xml:space="preserve">Number of cases</t>
  </si>
  <si>
    <t xml:space="preserve">Percentage of cases</t>
  </si>
  <si>
    <t xml:space="preserve">Special rules for end of life</t>
  </si>
  <si>
    <t xml:space="preserve">Non Special rules for end of life</t>
  </si>
  <si>
    <t xml:space="preserve">Table S2 - Personal Independence Payment cases with entitlement - Special Rules for End of Life (SREL) - July 2024</t>
  </si>
  <si>
    <t xml:space="preserve">Disability</t>
  </si>
  <si>
    <t xml:space="preserve">Psychiatric disorders</t>
  </si>
  <si>
    <t xml:space="preserve">Musculoskeletal disease (general)</t>
  </si>
  <si>
    <t xml:space="preserve">Neurological disease</t>
  </si>
  <si>
    <t xml:space="preserve">Musculoskeletal disease (regional)</t>
  </si>
  <si>
    <t xml:space="preserve">Respiratory disease</t>
  </si>
  <si>
    <t xml:space="preserve">Cardiovascular disease</t>
  </si>
  <si>
    <t xml:space="preserve">Malignant disease</t>
  </si>
  <si>
    <t xml:space="preserve">Other</t>
  </si>
  <si>
    <t xml:space="preserve">[c]</t>
  </si>
  <si>
    <t xml:space="preserve">Table S3 - Personal Independence Payment cases with entitlement by disability - July 2024</t>
  </si>
  <si>
    <t xml:space="preserve">Gender</t>
  </si>
  <si>
    <t xml:space="preserve">Male</t>
  </si>
  <si>
    <t xml:space="preserve">Female</t>
  </si>
  <si>
    <t xml:space="preserve">Total</t>
  </si>
  <si>
    <t xml:space="preserve">Table S4 - Personal Independence Payment cases with entitlement by gender  - July 2024</t>
  </si>
  <si>
    <t xml:space="preserve">Age Band</t>
  </si>
  <si>
    <t xml:space="preserve">16-19</t>
  </si>
  <si>
    <t xml:space="preserve">20-24</t>
  </si>
  <si>
    <t xml:space="preserve">25-29</t>
  </si>
  <si>
    <t xml:space="preserve">30-34</t>
  </si>
  <si>
    <t xml:space="preserve">35-39</t>
  </si>
  <si>
    <t xml:space="preserve">40-44</t>
  </si>
  <si>
    <t xml:space="preserve">45-49</t>
  </si>
  <si>
    <t xml:space="preserve">50-54</t>
  </si>
  <si>
    <t xml:space="preserve">55-59</t>
  </si>
  <si>
    <t xml:space="preserve">60-64</t>
  </si>
  <si>
    <t xml:space="preserve">65-69</t>
  </si>
  <si>
    <t xml:space="preserve">70 and over</t>
  </si>
  <si>
    <t xml:space="preserve">Table S5 - Personal Independence Payment cases with entitlement by age band - July 2024</t>
  </si>
  <si>
    <t xml:space="preserve">Mobility Award Level</t>
  </si>
  <si>
    <t xml:space="preserve">Number with Entitlement</t>
  </si>
  <si>
    <t xml:space="preserve">Enhanced</t>
  </si>
  <si>
    <t xml:space="preserve">Standard</t>
  </si>
  <si>
    <t xml:space="preserve">Nil</t>
  </si>
  <si>
    <t xml:space="preserve">Unknown or Missing</t>
  </si>
  <si>
    <t xml:space="preserve">Table S6 - Personal Independence Payment cases with entitlement by mobility award status - July 2024</t>
  </si>
  <si>
    <t xml:space="preserve">Daily Living Award</t>
  </si>
  <si>
    <t xml:space="preserve">Table S7 - Personal Independence Payment cases with entitlement by daily living award status - July 2024</t>
  </si>
  <si>
    <t xml:space="preserve">Personal Independence Payment cases with entitlement by End of Life Rules Indicator and month to July 2024 [note 1] [note 2] [note 7]</t>
  </si>
  <si>
    <t xml:space="preserve">This worksheet contains 1 table.</t>
  </si>
  <si>
    <t xml:space="preserve">Banded rows are used in this table. To remove them, highlight the table, go to the Design tab and uncheck the banded rows box.</t>
  </si>
  <si>
    <t xml:space="preserve">Notes are located below the table beginning in cell A18 and in the notes sheet of this document.</t>
  </si>
  <si>
    <t xml:space="preserve">Special Rules for End of Life</t>
  </si>
  <si>
    <t xml:space="preserve">Not Special Rules for End of Life</t>
  </si>
  <si>
    <t xml:space="preserve">Percentage Special Rules for End of Life</t>
  </si>
  <si>
    <t xml:space="preserve">Personal Independence Payment cases with entitlement by disability to July 2024 [note 1]</t>
  </si>
  <si>
    <t xml:space="preserve">Notes are located below the table beginning in cell A29 and in the notes sheet of this document.</t>
  </si>
  <si>
    <t xml:space="preserve">Percentage in Jul-24</t>
  </si>
  <si>
    <t xml:space="preserve">Visual disease</t>
  </si>
  <si>
    <t xml:space="preserve">Endocrine disease</t>
  </si>
  <si>
    <t xml:space="preserve">Gastrointestinal disease</t>
  </si>
  <si>
    <t xml:space="preserve">Hearing disorders</t>
  </si>
  <si>
    <t xml:space="preserve">Genitourinary disease</t>
  </si>
  <si>
    <t xml:space="preserve">Skin disease</t>
  </si>
  <si>
    <t xml:space="preserve">Autoimmune disease (connective tissue disorders)</t>
  </si>
  <si>
    <t xml:space="preserve">Diseases of the liver, gallbladder, biliary tract</t>
  </si>
  <si>
    <t xml:space="preserve">Infectious disease</t>
  </si>
  <si>
    <t xml:space="preserve">Unknown or missing</t>
  </si>
  <si>
    <t xml:space="preserve">Haematological Disease</t>
  </si>
  <si>
    <t xml:space="preserve">Metabolic disease</t>
  </si>
  <si>
    <t xml:space="preserve">Diseases of the immune system</t>
  </si>
  <si>
    <t xml:space="preserve">Multisystem and extremes of age</t>
  </si>
  <si>
    <t xml:space="preserve">Disability (VII, VIII)</t>
  </si>
  <si>
    <t xml:space="preserve">Personal Independence Payment cases with entitlement by age band and gender to July 2024 [note 1] [note 3] [note 8]</t>
  </si>
  <si>
    <t xml:space="preserve">Notes are located below the table beginning in cell A20 and in the notes sheet of this document.</t>
  </si>
  <si>
    <t xml:space="preserve">Percentage by Age Band</t>
  </si>
  <si>
    <t xml:space="preserve">Percentage Male</t>
  </si>
  <si>
    <t xml:space="preserve">Percentage Female</t>
  </si>
  <si>
    <t xml:space="preserve">Total Percentage</t>
  </si>
  <si>
    <t xml:space="preserve">Personal Independence Payment cases with entitlement by age band and mobility award status to July 2024 [note 1] [note 3] [note 8]</t>
  </si>
  <si>
    <t xml:space="preserve">Enhanced Mobility Award Status</t>
  </si>
  <si>
    <t xml:space="preserve">Standard Mobility Award Status</t>
  </si>
  <si>
    <t xml:space="preserve">Nil Mobility Award Status</t>
  </si>
  <si>
    <t xml:space="preserve">Unknown or Missing Mobility Award Status</t>
  </si>
  <si>
    <t xml:space="preserve">Percentage of Enhanced Mobility Award Status</t>
  </si>
  <si>
    <t xml:space="preserve">Percentage of Standard Mobility Award Status</t>
  </si>
  <si>
    <t xml:space="preserve">Percentage of Nil Mobility Award Status</t>
  </si>
  <si>
    <t xml:space="preserve">Personal Independence Payment cases with entitlement by daily living award status and age band to July 2024 [note 1] [note 3] [note 8]</t>
  </si>
  <si>
    <t xml:space="preserve">This worksheet contains 2 tables.</t>
  </si>
  <si>
    <t xml:space="preserve">Notes are located below the tables beginning in cell A38 and in the notes sheet of this document.</t>
  </si>
  <si>
    <t xml:space="preserve">Enhanced Daily Living Award Status</t>
  </si>
  <si>
    <t xml:space="preserve">Standard Daily Living Award Status</t>
  </si>
  <si>
    <t xml:space="preserve">Nil Daily Living Award Status</t>
  </si>
  <si>
    <t xml:space="preserve">Unknown or Missing Daily Living Award Status</t>
  </si>
  <si>
    <t xml:space="preserve">Percentage of Enhanced Daily Living Award Status</t>
  </si>
  <si>
    <t xml:space="preserve">Percentage of Standard Daily Living Award Status</t>
  </si>
  <si>
    <t xml:space="preserve">Percentage of Nil Daily Living Award Status</t>
  </si>
  <si>
    <t xml:space="preserve">Table 5a: Male Personal Independence Payment cases with entitlement by Daily Living Award Status and age band to July 2024</t>
  </si>
  <si>
    <t xml:space="preserve">Table 5b: Female Personal Independence Payment cases with entitlement by Daily Living Award Status, gender and age band to July 2024</t>
  </si>
  <si>
    <t xml:space="preserve">Personal Independence Payment Cases with Entitlement and Adult Disability Payment Caseload by month to July 2024 [note 1] [note 7] [note 9]</t>
  </si>
  <si>
    <t xml:space="preserve">Notes are located below the table beginning in cell A10 and in the notes sheet of this document.</t>
  </si>
  <si>
    <t xml:space="preserve">Benefit</t>
  </si>
  <si>
    <t xml:space="preserve">Personal Independence Payment</t>
  </si>
  <si>
    <t xml:space="preserve">Adult Disability Payment</t>
  </si>
  <si>
    <t xml:space="preserve">...of which were new applications</t>
  </si>
  <si>
    <t xml:space="preserve">...of which were case transfers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</si>
</sst>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166" formatCode="#,##0;-#,##0;-"/>
    <numFmt numFmtId="167" formatCode="#,##0;-#,##0;-"/>
    <numFmt numFmtId="168" formatCode="#,##0;-#,##0;-"/>
    <numFmt numFmtId="169" formatCode="#,##0;-#,##0;-"/>
    <numFmt numFmtId="170" formatCode="#,##0;-#,##0;-"/>
    <numFmt numFmtId="171" formatCode="#,##0;-#,##0;-"/>
    <numFmt numFmtId="172" formatCode="#,##0;-#,##0;-"/>
    <numFmt numFmtId="173" formatCode="#,##0;-#,##0;-"/>
    <numFmt numFmtId="174" formatCode="#,##0;-#,##0;-"/>
    <numFmt numFmtId="175" formatCode="#,##0;-#,##0;-"/>
    <numFmt numFmtId="176" formatCode="#,##0;-#,##0;-"/>
    <numFmt numFmtId="177" formatCode="#,##0;-#,##0;-"/>
    <numFmt numFmtId="178" formatCode="#,##0;-#,##0;-"/>
    <numFmt numFmtId="179" formatCode="#,##0;-#,##0;-"/>
    <numFmt numFmtId="180" formatCode="0%"/>
    <numFmt numFmtId="181" formatCode="#,##0;-#,##0;-"/>
    <numFmt numFmtId="182" formatCode="0%"/>
    <numFmt numFmtId="183" formatCode="#,##0;-#,##0;-"/>
    <numFmt numFmtId="184" formatCode="#,##0;-#,##0;-"/>
    <numFmt numFmtId="185" formatCode="0%"/>
    <numFmt numFmtId="186" formatCode="#,##0;-#,##0;-"/>
    <numFmt numFmtId="187" formatCode="#,##0;-#,##0;-"/>
    <numFmt numFmtId="188" formatCode="0%"/>
    <numFmt numFmtId="189" formatCode="#,##0;-#,##0;-"/>
    <numFmt numFmtId="190" formatCode="#,##0;-#,##0;-"/>
    <numFmt numFmtId="191" formatCode="#,##0;-#,##0;-"/>
    <numFmt numFmtId="192" formatCode="#,##0;-#,##0;-"/>
    <numFmt numFmtId="193" formatCode="#,##0;-#,##0;-"/>
    <numFmt numFmtId="194" formatCode="#,##0;-#,##0;-"/>
    <numFmt numFmtId="195" formatCode="#,##0;-#,##0;-"/>
    <numFmt numFmtId="196" formatCode="0.0%"/>
    <numFmt numFmtId="197" formatCode="#,##0;-#,##0;-"/>
    <numFmt numFmtId="198" formatCode="#,##0;-#,##0;-"/>
    <numFmt numFmtId="199" formatCode="#,##0;-#,##0;-"/>
    <numFmt numFmtId="200" formatCode="#,##0;-#,##0;-"/>
    <numFmt numFmtId="201" formatCode="0%"/>
    <numFmt numFmtId="202" formatCode="#,##0;-#,##0;-"/>
    <numFmt numFmtId="203" formatCode="#,##0;-#,##0;-"/>
    <numFmt numFmtId="204" formatCode="0%"/>
    <numFmt numFmtId="205" formatCode="#,##0;-#,##0;-"/>
    <numFmt numFmtId="206" formatCode="#,##0;-#,##0;-"/>
    <numFmt numFmtId="207" formatCode="#,##0;-#,##0;-"/>
    <numFmt numFmtId="208" formatCode="0%"/>
    <numFmt numFmtId="209" formatCode="#,##0;-#,##0;-"/>
    <numFmt numFmtId="210" formatCode="0%"/>
    <numFmt numFmtId="211" formatCode="#,##0;-#,##0;-"/>
    <numFmt numFmtId="212" formatCode="0%"/>
    <numFmt numFmtId="213" formatCode="#,##0;-#,##0;-"/>
    <numFmt numFmtId="214" formatCode="#,##0;-#,##0;-"/>
    <numFmt numFmtId="215" formatCode="#,##0;-#,##0;-"/>
    <numFmt numFmtId="216" formatCode="#,##0;-#,##0;-"/>
    <numFmt numFmtId="217" formatCode="#,##0;-#,##0;-"/>
    <numFmt numFmtId="218" formatCode="#,##0;-#,##0;-"/>
    <numFmt numFmtId="219" formatCode="#,##0;-#,##0;-"/>
    <numFmt numFmtId="220" formatCode="0%"/>
    <numFmt numFmtId="221" formatCode="#,##0;-#,##0;-"/>
    <numFmt numFmtId="222" formatCode="0%"/>
    <numFmt numFmtId="223" formatCode="#,##0;-#,##0;-"/>
    <numFmt numFmtId="224" formatCode="0%"/>
    <numFmt numFmtId="225" formatCode="#,##0;-#,##0;-"/>
    <numFmt numFmtId="226" formatCode="0%"/>
    <numFmt numFmtId="227" formatCode="#,##0;-#,##0;-"/>
    <numFmt numFmtId="228" formatCode="#,##0;-#,##0;-"/>
    <numFmt numFmtId="229" formatCode="#,##0;-#,##0;-"/>
    <numFmt numFmtId="230" formatCode="#,##0;-#,##0;-"/>
    <numFmt numFmtId="231" formatCode="#,##0;-#,##0;-"/>
    <numFmt numFmtId="232" formatCode="#,##0;-#,##0;-"/>
    <numFmt numFmtId="233" formatCode="#,##0;-#,##0;-"/>
    <numFmt numFmtId="234" formatCode="0%"/>
    <numFmt numFmtId="235" formatCode="#,##0;-#,##0;-"/>
    <numFmt numFmtId="236" formatCode="0%"/>
    <numFmt numFmtId="237" formatCode="#,##0;-#,##0;-"/>
    <numFmt numFmtId="238" formatCode="0%"/>
    <numFmt numFmtId="239" formatCode="#,##0;-#,##0;-"/>
    <numFmt numFmtId="240" formatCode="0%"/>
    <numFmt numFmtId="241" formatCode="#,##0;-#,##0;-"/>
    <numFmt numFmtId="242" formatCode="#,##0;-#,##0;-"/>
    <numFmt numFmtId="243" formatCode="#,##0;-#,##0;-"/>
    <numFmt numFmtId="244" formatCode="#,##0;-#,##0;-"/>
    <numFmt numFmtId="245" formatCode="#,##0;-#,##0;-"/>
    <numFmt numFmtId="246" formatCode="#,##0;-#,##0;-"/>
    <numFmt numFmtId="247" formatCode="#,##0;-#,##0;-"/>
    <numFmt numFmtId="248" formatCode="0%"/>
    <numFmt numFmtId="249" formatCode="#,##0;-#,##0;-"/>
    <numFmt numFmtId="250" formatCode="0%"/>
    <numFmt numFmtId="251" formatCode="#,##0;-#,##0;-"/>
    <numFmt numFmtId="252" formatCode="0%"/>
    <numFmt numFmtId="253" formatCode="#,##0;-#,##0;-"/>
    <numFmt numFmtId="254" formatCode="0%"/>
    <numFmt numFmtId="255" formatCode="#,##0;-#,##0;-"/>
    <numFmt numFmtId="256" formatCode="#,##0;-#,##0;-"/>
    <numFmt numFmtId="257" formatCode="#,##0;-#,##0;-"/>
    <numFmt numFmtId="258" formatCode="#,##0;-#,##0;-"/>
    <numFmt numFmtId="259" formatCode="#,##0;-#,##0;-"/>
    <numFmt numFmtId="260" formatCode="#,##0;-#,##0;-"/>
    <numFmt numFmtId="261" formatCode="#,##0;-#,##0;-"/>
    <numFmt numFmtId="262" formatCode="#,##0;-#,##0;-"/>
    <numFmt numFmtId="263" formatCode="#,##0;-#,##0;-"/>
    <numFmt numFmtId="264" formatCode="#,##0;-#,##0;-"/>
    <numFmt numFmtId="265" formatCode="#,##0;-#,##0;-"/>
    <numFmt numFmtId="266" formatCode="#,##0;-#,##0;-"/>
    <numFmt numFmtId="267" formatCode="#,##0;-#,##0;-"/>
  </numFmts>
  <fonts count="4">
    <font>
      <sz val="12"/>
      <color rgb="FF000000"/>
      <name val="Roboto"/>
    </font>
    <font>
      <sz val="15"/>
      <color rgb="FF000000"/>
      <name val="Roboto"/>
      <b/>
    </font>
    <font>
      <sz val="12"/>
      <color rgb="FF0000FF"/>
      <name val="Roboto"/>
      <u val="single"/>
    </font>
    <font>
      <sz val="12"/>
      <color rgb="FF000000"/>
      <name val="Roboto"/>
      <b/>
    </font>
  </fonts>
  <fills count="2">
    <fill>
      <patternFill patternType="none"/>
    </fill>
    <fill>
      <patternFill patternType="gray125"/>
    </fill>
  </fills>
  <borders count="1">
    <border>
      <left/>
      <right/>
      <top/>
      <bottom/>
      <diagonal/>
    </border>
  </borders>
  <cellStyleXfs count="1">
    <xf numFmtId="0" fontId="0" fillId="0" borderId="0"/>
  </cellStyleXfs>
  <cellXfs count="109">
    <xf numFmtId="0" fontId="0" fillId="0" borderId="0" xfId="0"/>
    <xf numFmtId="0" fontId="1" fillId="0" borderId="0" xfId="0" applyFont="1"/>
    <xf numFmtId="0" fontId="2" fillId="0" borderId="0" xfId="0" applyFont="1"/>
    <xf numFmtId="0" fontId="0" fillId="0" borderId="0" xfId="0" applyFont="1" applyAlignment="1">
      <alignment wrapText="1"/>
    </xf>
    <xf numFmtId="0" fontId="0" fillId="0" borderId="0" xfId="0" applyFont="1"/>
    <xf numFmtId="0" fontId="0" fillId="0" borderId="0" xfId="0" applyFont="1" applyAlignment="1">
      <alignment horizontal="center" wrapText="1"/>
    </xf>
    <xf numFmtId="166" fontId="0" fillId="0" borderId="0" xfId="0" applyFont="1" applyNumberFormat="1" applyAlignment="1">
      <alignment horizontal="right"/>
    </xf>
    <xf numFmtId="167" fontId="0" fillId="0" borderId="0" xfId="0" applyFont="1" applyNumberFormat="1" applyAlignment="1">
      <alignment horizontal="right"/>
    </xf>
    <xf numFmtId="168" fontId="0" fillId="0" borderId="0" xfId="0" applyFont="1" applyNumberFormat="1" applyAlignment="1">
      <alignment horizontal="right"/>
    </xf>
    <xf numFmtId="169" fontId="0" fillId="0" borderId="0" xfId="0" applyFont="1" applyNumberFormat="1" applyAlignment="1">
      <alignment horizontal="right"/>
    </xf>
    <xf numFmtId="170" fontId="0" fillId="0" borderId="0" xfId="0" applyFont="1" applyNumberFormat="1" applyAlignment="1">
      <alignment horizontal="right"/>
    </xf>
    <xf numFmtId="171" fontId="0" fillId="0" borderId="0" xfId="0" applyFont="1" applyNumberFormat="1" applyAlignment="1">
      <alignment horizontal="right"/>
    </xf>
    <xf numFmtId="172" fontId="0" fillId="0" borderId="0" xfId="0" applyFont="1" applyNumberFormat="1" applyAlignment="1">
      <alignment horizontal="right"/>
    </xf>
    <xf numFmtId="173" fontId="0" fillId="0" borderId="0" xfId="0" applyFont="1" applyNumberFormat="1" applyAlignment="1">
      <alignment horizontal="right"/>
    </xf>
    <xf numFmtId="174" fontId="0" fillId="0" borderId="0" xfId="0" applyFont="1" applyNumberFormat="1" applyAlignment="1">
      <alignment horizontal="right"/>
    </xf>
    <xf numFmtId="175" fontId="0" fillId="0" borderId="0" xfId="0" applyFont="1" applyNumberFormat="1" applyAlignment="1">
      <alignment horizontal="right"/>
    </xf>
    <xf numFmtId="176" fontId="0" fillId="0" borderId="0" xfId="0" applyFont="1" applyNumberFormat="1" applyAlignment="1">
      <alignment horizontal="right"/>
    </xf>
    <xf numFmtId="177" fontId="0" fillId="0" borderId="0" xfId="0" applyFont="1" applyNumberFormat="1" applyAlignment="1">
      <alignment horizontal="right"/>
    </xf>
    <xf numFmtId="0" fontId="3" fillId="0" borderId="0" xfId="0" applyFont="1"/>
    <xf numFmtId="178" fontId="0" fillId="0" borderId="0" xfId="0" applyFont="1" applyNumberFormat="1" applyAlignment="1">
      <alignment horizontal="right"/>
    </xf>
    <xf numFmtId="179" fontId="0" fillId="0" borderId="0" xfId="0" applyFont="1" applyNumberFormat="1" applyAlignment="1">
      <alignment horizontal="right"/>
    </xf>
    <xf numFmtId="180" fontId="0" fillId="0" borderId="0" xfId="0" applyFont="1" applyNumberFormat="1" applyAlignment="1">
      <alignment horizontal="right"/>
    </xf>
    <xf numFmtId="181" fontId="0" fillId="0" borderId="0" xfId="0" applyFont="1" applyNumberFormat="1" applyAlignment="1">
      <alignment horizontal="right"/>
    </xf>
    <xf numFmtId="182" fontId="0" fillId="0" borderId="0" xfId="0" applyFont="1" applyNumberFormat="1" applyAlignment="1">
      <alignment horizontal="right"/>
    </xf>
    <xf numFmtId="183" fontId="0" fillId="0" borderId="0" xfId="0" applyFont="1" applyNumberFormat="1" applyAlignment="1">
      <alignment horizontal="right"/>
    </xf>
    <xf numFmtId="184" fontId="0" fillId="0" borderId="0" xfId="0" applyFont="1" applyNumberFormat="1" applyAlignment="1">
      <alignment horizontal="right"/>
    </xf>
    <xf numFmtId="185" fontId="0" fillId="0" borderId="0" xfId="0" applyFont="1" applyNumberFormat="1" applyAlignment="1">
      <alignment horizontal="right"/>
    </xf>
    <xf numFmtId="186" fontId="0" fillId="0" borderId="0" xfId="0" applyFont="1" applyNumberFormat="1" applyAlignment="1">
      <alignment horizontal="right"/>
    </xf>
    <xf numFmtId="187" fontId="0" fillId="0" borderId="0" xfId="0" applyFont="1" applyNumberFormat="1" applyAlignment="1">
      <alignment horizontal="right"/>
    </xf>
    <xf numFmtId="188" fontId="0" fillId="0" borderId="0" xfId="0" applyFont="1" applyNumberFormat="1" applyAlignment="1">
      <alignment horizontal="right"/>
    </xf>
    <xf numFmtId="189" fontId="0" fillId="0" borderId="0" xfId="0" applyFont="1" applyNumberFormat="1" applyAlignment="1">
      <alignment horizontal="right"/>
    </xf>
    <xf numFmtId="190" fontId="0" fillId="0" borderId="0" xfId="0" applyFont="1" applyNumberFormat="1" applyAlignment="1">
      <alignment horizontal="right"/>
    </xf>
    <xf numFmtId="191" fontId="0" fillId="0" borderId="0" xfId="0" applyFont="1" applyNumberFormat="1" applyAlignment="1">
      <alignment horizontal="right"/>
    </xf>
    <xf numFmtId="192" fontId="0" fillId="0" borderId="0" xfId="0" applyFont="1" applyNumberFormat="1" applyAlignment="1">
      <alignment horizontal="right"/>
    </xf>
    <xf numFmtId="193" fontId="0" fillId="0" borderId="0" xfId="0" applyFont="1" applyNumberFormat="1" applyAlignment="1">
      <alignment horizontal="right"/>
    </xf>
    <xf numFmtId="194" fontId="0" fillId="0" borderId="0" xfId="0" applyFont="1" applyNumberFormat="1" applyAlignment="1">
      <alignment horizontal="right"/>
    </xf>
    <xf numFmtId="195" fontId="0" fillId="0" borderId="0" xfId="0" applyFont="1" applyNumberFormat="1" applyAlignment="1">
      <alignment horizontal="right"/>
    </xf>
    <xf numFmtId="196" fontId="0" fillId="0" borderId="0" xfId="0" applyFont="1" applyNumberFormat="1" applyAlignment="1">
      <alignment horizontal="right"/>
    </xf>
    <xf numFmtId="197" fontId="0" fillId="0" borderId="0" xfId="0" applyFont="1" applyNumberFormat="1" applyAlignment="1">
      <alignment horizontal="right"/>
    </xf>
    <xf numFmtId="198" fontId="0" fillId="0" borderId="0" xfId="0" applyFont="1" applyNumberFormat="1" applyAlignment="1">
      <alignment horizontal="right"/>
    </xf>
    <xf numFmtId="199" fontId="0" fillId="0" borderId="0" xfId="0" applyFont="1" applyNumberFormat="1" applyAlignment="1">
      <alignment horizontal="right"/>
    </xf>
    <xf numFmtId="200" fontId="0" fillId="0" borderId="0" xfId="0" applyFont="1" applyNumberFormat="1" applyAlignment="1">
      <alignment horizontal="right"/>
    </xf>
    <xf numFmtId="201" fontId="0" fillId="0" borderId="0" xfId="0" applyFont="1" applyNumberFormat="1" applyAlignment="1">
      <alignment horizontal="right"/>
    </xf>
    <xf numFmtId="202" fontId="0" fillId="0" borderId="0" xfId="0" applyFont="1" applyNumberFormat="1" applyAlignment="1">
      <alignment horizontal="right"/>
    </xf>
    <xf numFmtId="203" fontId="0" fillId="0" borderId="0" xfId="0" applyFont="1" applyNumberFormat="1" applyAlignment="1">
      <alignment horizontal="right"/>
    </xf>
    <xf numFmtId="204" fontId="0" fillId="0" borderId="0" xfId="0" applyFont="1" applyNumberFormat="1" applyAlignment="1">
      <alignment horizontal="right"/>
    </xf>
    <xf numFmtId="205" fontId="0" fillId="0" borderId="0" xfId="0" applyFont="1" applyNumberFormat="1" applyAlignment="1">
      <alignment horizontal="right"/>
    </xf>
    <xf numFmtId="206" fontId="0" fillId="0" borderId="0" xfId="0" applyFont="1" applyNumberFormat="1" applyAlignment="1">
      <alignment horizontal="right"/>
    </xf>
    <xf numFmtId="207" fontId="0" fillId="0" borderId="0" xfId="0" applyFont="1" applyNumberFormat="1" applyAlignment="1">
      <alignment horizontal="right"/>
    </xf>
    <xf numFmtId="208" fontId="0" fillId="0" borderId="0" xfId="0" applyFont="1" applyNumberFormat="1" applyAlignment="1">
      <alignment horizontal="right"/>
    </xf>
    <xf numFmtId="209" fontId="0" fillId="0" borderId="0" xfId="0" applyFont="1" applyNumberFormat="1" applyAlignment="1">
      <alignment horizontal="right"/>
    </xf>
    <xf numFmtId="210" fontId="0" fillId="0" borderId="0" xfId="0" applyFont="1" applyNumberFormat="1" applyAlignment="1">
      <alignment horizontal="right"/>
    </xf>
    <xf numFmtId="211" fontId="0" fillId="0" borderId="0" xfId="0" applyFont="1" applyNumberFormat="1" applyAlignment="1">
      <alignment horizontal="right"/>
    </xf>
    <xf numFmtId="212" fontId="0" fillId="0" borderId="0" xfId="0" applyFont="1" applyNumberFormat="1" applyAlignment="1">
      <alignment horizontal="right"/>
    </xf>
    <xf numFmtId="213" fontId="0" fillId="0" borderId="0" xfId="0" applyFont="1" applyNumberFormat="1" applyAlignment="1">
      <alignment horizontal="right"/>
    </xf>
    <xf numFmtId="214" fontId="0" fillId="0" borderId="0" xfId="0" applyFont="1" applyNumberFormat="1" applyAlignment="1">
      <alignment horizontal="right"/>
    </xf>
    <xf numFmtId="215" fontId="0" fillId="0" borderId="0" xfId="0" applyFont="1" applyNumberFormat="1" applyAlignment="1">
      <alignment horizontal="right"/>
    </xf>
    <xf numFmtId="216" fontId="0" fillId="0" borderId="0" xfId="0" applyFont="1" applyNumberFormat="1" applyAlignment="1">
      <alignment horizontal="right"/>
    </xf>
    <xf numFmtId="217" fontId="0" fillId="0" borderId="0" xfId="0" applyFont="1" applyNumberFormat="1" applyAlignment="1">
      <alignment horizontal="right"/>
    </xf>
    <xf numFmtId="218" fontId="0" fillId="0" borderId="0" xfId="0" applyFont="1" applyNumberFormat="1" applyAlignment="1">
      <alignment horizontal="right"/>
    </xf>
    <xf numFmtId="219" fontId="0" fillId="0" borderId="0" xfId="0" applyFont="1" applyNumberFormat="1" applyAlignment="1">
      <alignment horizontal="right"/>
    </xf>
    <xf numFmtId="220" fontId="0" fillId="0" borderId="0" xfId="0" applyFont="1" applyNumberFormat="1" applyAlignment="1">
      <alignment horizontal="right"/>
    </xf>
    <xf numFmtId="221" fontId="0" fillId="0" borderId="0" xfId="0" applyFont="1" applyNumberFormat="1" applyAlignment="1">
      <alignment horizontal="right"/>
    </xf>
    <xf numFmtId="222" fontId="0" fillId="0" borderId="0" xfId="0" applyFont="1" applyNumberFormat="1" applyAlignment="1">
      <alignment horizontal="right"/>
    </xf>
    <xf numFmtId="223" fontId="0" fillId="0" borderId="0" xfId="0" applyFont="1" applyNumberFormat="1" applyAlignment="1">
      <alignment horizontal="right"/>
    </xf>
    <xf numFmtId="224" fontId="0" fillId="0" borderId="0" xfId="0" applyFont="1" applyNumberFormat="1" applyAlignment="1">
      <alignment horizontal="right"/>
    </xf>
    <xf numFmtId="225" fontId="0" fillId="0" borderId="0" xfId="0" applyFont="1" applyNumberFormat="1" applyAlignment="1">
      <alignment horizontal="right"/>
    </xf>
    <xf numFmtId="226" fontId="0" fillId="0" borderId="0" xfId="0" applyFont="1" applyNumberFormat="1" applyAlignment="1">
      <alignment horizontal="right"/>
    </xf>
    <xf numFmtId="227" fontId="0" fillId="0" borderId="0" xfId="0" applyFont="1" applyNumberFormat="1" applyAlignment="1">
      <alignment horizontal="right"/>
    </xf>
    <xf numFmtId="228" fontId="0" fillId="0" borderId="0" xfId="0" applyFont="1" applyNumberFormat="1" applyAlignment="1">
      <alignment horizontal="right"/>
    </xf>
    <xf numFmtId="229" fontId="0" fillId="0" borderId="0" xfId="0" applyFont="1" applyNumberFormat="1" applyAlignment="1">
      <alignment horizontal="right"/>
    </xf>
    <xf numFmtId="230" fontId="0" fillId="0" borderId="0" xfId="0" applyFont="1" applyNumberFormat="1" applyAlignment="1">
      <alignment horizontal="right"/>
    </xf>
    <xf numFmtId="231" fontId="0" fillId="0" borderId="0" xfId="0" applyFont="1" applyNumberFormat="1" applyAlignment="1">
      <alignment horizontal="right"/>
    </xf>
    <xf numFmtId="232" fontId="0" fillId="0" borderId="0" xfId="0" applyFont="1" applyNumberFormat="1" applyAlignment="1">
      <alignment horizontal="right"/>
    </xf>
    <xf numFmtId="233" fontId="0" fillId="0" borderId="0" xfId="0" applyFont="1" applyNumberFormat="1" applyAlignment="1">
      <alignment horizontal="right"/>
    </xf>
    <xf numFmtId="234" fontId="0" fillId="0" borderId="0" xfId="0" applyFont="1" applyNumberFormat="1" applyAlignment="1">
      <alignment horizontal="right"/>
    </xf>
    <xf numFmtId="235" fontId="0" fillId="0" borderId="0" xfId="0" applyFont="1" applyNumberFormat="1" applyAlignment="1">
      <alignment horizontal="right"/>
    </xf>
    <xf numFmtId="236" fontId="0" fillId="0" borderId="0" xfId="0" applyFont="1" applyNumberFormat="1" applyAlignment="1">
      <alignment horizontal="right"/>
    </xf>
    <xf numFmtId="237" fontId="0" fillId="0" borderId="0" xfId="0" applyFont="1" applyNumberFormat="1" applyAlignment="1">
      <alignment horizontal="right"/>
    </xf>
    <xf numFmtId="238" fontId="0" fillId="0" borderId="0" xfId="0" applyFont="1" applyNumberFormat="1" applyAlignment="1">
      <alignment horizontal="right"/>
    </xf>
    <xf numFmtId="239" fontId="0" fillId="0" borderId="0" xfId="0" applyFont="1" applyNumberFormat="1" applyAlignment="1">
      <alignment horizontal="right"/>
    </xf>
    <xf numFmtId="240" fontId="0" fillId="0" borderId="0" xfId="0" applyFont="1" applyNumberFormat="1" applyAlignment="1">
      <alignment horizontal="right"/>
    </xf>
    <xf numFmtId="241" fontId="0" fillId="0" borderId="0" xfId="0" applyFont="1" applyNumberFormat="1" applyAlignment="1">
      <alignment horizontal="right"/>
    </xf>
    <xf numFmtId="242" fontId="0" fillId="0" borderId="0" xfId="0" applyFont="1" applyNumberFormat="1" applyAlignment="1">
      <alignment horizontal="right"/>
    </xf>
    <xf numFmtId="243" fontId="0" fillId="0" borderId="0" xfId="0" applyFont="1" applyNumberFormat="1" applyAlignment="1">
      <alignment horizontal="right"/>
    </xf>
    <xf numFmtId="244" fontId="0" fillId="0" borderId="0" xfId="0" applyFont="1" applyNumberFormat="1" applyAlignment="1">
      <alignment horizontal="right"/>
    </xf>
    <xf numFmtId="245" fontId="0" fillId="0" borderId="0" xfId="0" applyFont="1" applyNumberFormat="1" applyAlignment="1">
      <alignment horizontal="right"/>
    </xf>
    <xf numFmtId="246" fontId="0" fillId="0" borderId="0" xfId="0" applyFont="1" applyNumberFormat="1" applyAlignment="1">
      <alignment horizontal="right"/>
    </xf>
    <xf numFmtId="247" fontId="0" fillId="0" borderId="0" xfId="0" applyFont="1" applyNumberFormat="1" applyAlignment="1">
      <alignment horizontal="right"/>
    </xf>
    <xf numFmtId="248" fontId="0" fillId="0" borderId="0" xfId="0" applyFont="1" applyNumberFormat="1" applyAlignment="1">
      <alignment horizontal="right"/>
    </xf>
    <xf numFmtId="249" fontId="0" fillId="0" borderId="0" xfId="0" applyFont="1" applyNumberFormat="1" applyAlignment="1">
      <alignment horizontal="right"/>
    </xf>
    <xf numFmtId="250" fontId="0" fillId="0" borderId="0" xfId="0" applyFont="1" applyNumberFormat="1" applyAlignment="1">
      <alignment horizontal="right"/>
    </xf>
    <xf numFmtId="251" fontId="0" fillId="0" borderId="0" xfId="0" applyFont="1" applyNumberFormat="1" applyAlignment="1">
      <alignment horizontal="right"/>
    </xf>
    <xf numFmtId="252" fontId="0" fillId="0" borderId="0" xfId="0" applyFont="1" applyNumberFormat="1" applyAlignment="1">
      <alignment horizontal="right"/>
    </xf>
    <xf numFmtId="253" fontId="0" fillId="0" borderId="0" xfId="0" applyFont="1" applyNumberFormat="1" applyAlignment="1">
      <alignment horizontal="right"/>
    </xf>
    <xf numFmtId="254" fontId="0" fillId="0" borderId="0" xfId="0" applyFont="1" applyNumberFormat="1" applyAlignment="1">
      <alignment horizontal="right"/>
    </xf>
    <xf numFmtId="255" fontId="0" fillId="0" borderId="0" xfId="0" applyFont="1" applyNumberFormat="1" applyAlignment="1">
      <alignment horizontal="right"/>
    </xf>
    <xf numFmtId="256" fontId="0" fillId="0" borderId="0" xfId="0" applyFont="1" applyNumberFormat="1" applyAlignment="1">
      <alignment horizontal="right"/>
    </xf>
    <xf numFmtId="257" fontId="0" fillId="0" borderId="0" xfId="0" applyFont="1" applyNumberFormat="1" applyAlignment="1">
      <alignment horizontal="right"/>
    </xf>
    <xf numFmtId="258" fontId="0" fillId="0" borderId="0" xfId="0" applyFont="1" applyNumberFormat="1" applyAlignment="1">
      <alignment horizontal="right"/>
    </xf>
    <xf numFmtId="259" fontId="0" fillId="0" borderId="0" xfId="0" applyFont="1" applyNumberFormat="1" applyAlignment="1">
      <alignment horizontal="right"/>
    </xf>
    <xf numFmtId="260" fontId="0" fillId="0" borderId="0" xfId="0" applyFont="1" applyNumberFormat="1" applyAlignment="1">
      <alignment horizontal="right"/>
    </xf>
    <xf numFmtId="261" fontId="0" fillId="0" borderId="0" xfId="0" applyFont="1" applyNumberFormat="1" applyAlignment="1">
      <alignment horizontal="right"/>
    </xf>
    <xf numFmtId="262" fontId="0" fillId="0" borderId="0" xfId="0" applyFont="1" applyNumberFormat="1" applyAlignment="1">
      <alignment horizontal="right"/>
    </xf>
    <xf numFmtId="263" fontId="0" fillId="0" borderId="0" xfId="0" applyFont="1" applyNumberFormat="1" applyAlignment="1">
      <alignment horizontal="right"/>
    </xf>
    <xf numFmtId="264" fontId="0" fillId="0" borderId="0" xfId="0" applyFont="1" applyNumberFormat="1" applyAlignment="1">
      <alignment horizontal="right"/>
    </xf>
    <xf numFmtId="265" fontId="0" fillId="0" borderId="0" xfId="0" applyFont="1" applyNumberFormat="1" applyAlignment="1">
      <alignment horizontal="right"/>
    </xf>
    <xf numFmtId="266" fontId="0" fillId="0" borderId="0" xfId="0" applyFont="1" applyNumberFormat="1" applyAlignment="1">
      <alignment horizontal="right"/>
    </xf>
    <xf numFmtId="267" fontId="0" fillId="0" borderId="0" xfId="0" applyFont="1" applyNumberFormat="1" applyAlignment="1">
      <alignment horizontal="right"/>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tables/table3.xml><?xml version="1.0" encoding="utf-8"?>
<table xmlns="http://schemas.openxmlformats.org/spreadsheetml/2006/main" id="3" name="Table3" displayName="Table3" ref="A3:B12" totalsRowCount="0" totalsRowShown="0">
  <tableColumns count="2">
    <tableColumn id="1" name="Table Number"/>
    <tableColumn id="2" name="Description"/>
  </tableColumns>
  <tableStyleInfo name="TableStyleLight1" showFirstColumn="0" showLastColumn="0" showRowStripes="1" showColumnStripes="0"/>
</table>
</file>

<file path=xl/tables/table4.xml><?xml version="1.0" encoding="utf-8"?>
<table xmlns="http://schemas.openxmlformats.org/spreadsheetml/2006/main" id="4" name="Table4" displayName="Table4" ref="A4:B13" totalsRowCount="0" totalsRowShown="0">
  <tableColumns count="2">
    <tableColumn id="1" name="Note number"/>
    <tableColumn id="2" name="Note text"/>
  </tableColumns>
  <tableStyleInfo name="TableStyleLight1" showFirstColumn="0" showLastColumn="0" showRowStripes="1" showColumnStripes="0"/>
</table>
</file>

<file path=xl/tables/table5.xml><?xml version="1.0" encoding="utf-8"?>
<table xmlns="http://schemas.openxmlformats.org/spreadsheetml/2006/main" id="5" name="Table5" displayName="Table5" ref="A14:M15" totalsRowCount="0" totalsRowShown="0">
  <tableColumns count="13">
    <tableColumn id="1" name="Month"/>
    <tableColumn id="2" name="Aug-23"/>
    <tableColumn id="3" name="Sep-23"/>
    <tableColumn id="4" name="Oct-23"/>
    <tableColumn id="5" name="Nov-23"/>
    <tableColumn id="6" name="Dec-23"/>
    <tableColumn id="7" name="Jan-24"/>
    <tableColumn id="8" name="Feb-24"/>
    <tableColumn id="9" name="Mar-24"/>
    <tableColumn id="10" name="Apr-24"/>
    <tableColumn id="11" name="May-24"/>
    <tableColumn id="12" name="Jun-24"/>
    <tableColumn id="13" name="Jul-24"/>
  </tableColumns>
  <tableStyleInfo name="TableStyleLight1" showFirstColumn="0" showLastColumn="0" showRowStripes="1" showColumnStripes="0"/>
</table>
</file>

<file path=xl/tables/table6.xml><?xml version="1.0" encoding="utf-8"?>
<table xmlns="http://schemas.openxmlformats.org/spreadsheetml/2006/main" id="6" name="Table6" displayName="Table6" ref="A18:C20" totalsRowCount="0" totalsRowShown="0">
  <tableColumns count="3">
    <tableColumn id="1" name="Special Rules for End of Life (SREL)"/>
    <tableColumn id="2" name="Number of cases"/>
    <tableColumn id="3" name="Percentage of cases"/>
  </tableColumns>
  <tableStyleInfo name="TableStyleLight1" showFirstColumn="0" showLastColumn="0" showRowStripes="1" showColumnStripes="0"/>
</table>
</file>

<file path=xl/tables/table7.xml><?xml version="1.0" encoding="utf-8"?>
<table xmlns="http://schemas.openxmlformats.org/spreadsheetml/2006/main" id="7" name="Table7" displayName="Table7" ref="A23:B31" totalsRowCount="0" totalsRowShown="0">
  <tableColumns count="2">
    <tableColumn id="1" name="Disability"/>
    <tableColumn id="2" name="Percentage of cases"/>
  </tableColumns>
  <tableStyleInfo name="TableStyleLight1" showFirstColumn="0" showLastColumn="0" showRowStripes="1" showColumnStripes="0"/>
</table>
</file>

<file path=xl/tables/table8.xml><?xml version="1.0" encoding="utf-8"?>
<table xmlns="http://schemas.openxmlformats.org/spreadsheetml/2006/main" id="8" name="Table8" displayName="Table8" ref="A34:C37" totalsRowCount="0" totalsRowShown="0">
  <tableColumns count="3">
    <tableColumn id="1" name="Gender"/>
    <tableColumn id="2" name="Number of cases"/>
    <tableColumn id="3" name="Percentage of cases"/>
  </tableColumns>
  <tableStyleInfo name="TableStyleLight1" showFirstColumn="0" showLastColumn="0" showRowStripes="1" showColumnStripes="0"/>
</table>
</file>

<file path=xl/tables/table9.xml><?xml version="1.0" encoding="utf-8"?>
<table xmlns="http://schemas.openxmlformats.org/spreadsheetml/2006/main" id="9" name="Table9" displayName="Table9" ref="A40:C52" totalsRowCount="0" totalsRowShown="0">
  <tableColumns count="3">
    <tableColumn id="1" name="Age Band"/>
    <tableColumn id="2" name="Number of cases"/>
    <tableColumn id="3" name="Percentage of cases"/>
  </tableColumns>
  <tableStyleInfo name="TableStyleLight1" showFirstColumn="0" showLastColumn="0" showRowStripes="1" showColumnStripes="0"/>
</table>
</file>

<file path=xl/tables/table10.xml><?xml version="1.0" encoding="utf-8"?>
<table xmlns="http://schemas.openxmlformats.org/spreadsheetml/2006/main" id="10" name="Table10" displayName="Table10" ref="A55:B59" totalsRowCount="0" totalsRowShown="0">
  <tableColumns count="2">
    <tableColumn id="1" name="Mobility Award Level"/>
    <tableColumn id="2" name="Number with Entitlement"/>
  </tableColumns>
  <tableStyleInfo name="TableStyleLight1" showFirstColumn="0" showLastColumn="0" showRowStripes="1" showColumnStripes="0"/>
</table>
</file>

<file path=xl/tables/table11.xml><?xml version="1.0" encoding="utf-8"?>
<table xmlns="http://schemas.openxmlformats.org/spreadsheetml/2006/main" id="11" name="Table11" displayName="Table11" ref="A62:C66" totalsRowCount="0" totalsRowShown="0">
  <tableColumns count="3">
    <tableColumn id="1" name="Daily Living Award"/>
    <tableColumn id="2" name="Male"/>
    <tableColumn id="3" name="Female"/>
  </tableColumns>
  <tableStyleInfo name="TableStyleLight1" showFirstColumn="0" showLastColumn="0" showRowStripes="1" showColumnStripes="0"/>
</table>
</file>

<file path=xl/tables/table12.xml><?xml version="1.0" encoding="utf-8"?>
<table xmlns="http://schemas.openxmlformats.org/spreadsheetml/2006/main" id="12" name="Table12" displayName="Table12" ref="A5:E17" totalsRowCount="0" totalsRowShown="0">
  <tableColumns count="5">
    <tableColumn id="1" name="Month"/>
    <tableColumn id="2" name="Special Rules for End of Life"/>
    <tableColumn id="3" name="Not Special Rules for End of Life"/>
    <tableColumn id="4" name="Total"/>
    <tableColumn id="5" name="Percentage Special Rules for End of Life"/>
  </tableColumns>
  <tableStyleInfo name="TableStyleLight1" showFirstColumn="0" showLastColumn="0" showRowStripes="1" showColumnStripes="0"/>
</table>
</file>

<file path=xl/tables/table13.xml><?xml version="1.0" encoding="utf-8"?>
<table xmlns="http://schemas.openxmlformats.org/spreadsheetml/2006/main" id="13" name="Table13" displayName="Table13" ref="A5:E28" totalsRowCount="0" totalsRowShown="0">
  <tableColumns count="5">
    <tableColumn id="1" name="Disability"/>
    <tableColumn id="2" name="May-24"/>
    <tableColumn id="3" name="Jun-24"/>
    <tableColumn id="4" name="Jul-24"/>
    <tableColumn id="5" name="Percentage in Jul-24"/>
  </tableColumns>
  <tableStyleInfo name="TableStyleLight1" showFirstColumn="0" showLastColumn="0" showRowStripes="1" showColumnStripes="0"/>
</table>
</file>

<file path=xl/tables/table14.xml><?xml version="1.0" encoding="utf-8"?>
<table xmlns="http://schemas.openxmlformats.org/spreadsheetml/2006/main" id="14" name="Table14" displayName="Table14" ref="A5:H19" totalsRowCount="0" totalsRowShown="0">
  <tableColumns count="8">
    <tableColumn id="1" name="Age Band"/>
    <tableColumn id="2" name="Total"/>
    <tableColumn id="3" name="Percentage by Age Band"/>
    <tableColumn id="4" name="Male"/>
    <tableColumn id="5" name="Female"/>
    <tableColumn id="6" name="Percentage Male"/>
    <tableColumn id="7" name="Percentage Female"/>
    <tableColumn id="8" name="Total Percentage"/>
  </tableColumns>
  <tableStyleInfo name="TableStyleLight1" showFirstColumn="0" showLastColumn="0" showRowStripes="1" showColumnStripes="0"/>
</table>
</file>

<file path=xl/tables/table15.xml><?xml version="1.0" encoding="utf-8"?>
<table xmlns="http://schemas.openxmlformats.org/spreadsheetml/2006/main" id="15" name="Table15" displayName="Table15" ref="A5:J19" totalsRowCount="0" totalsRowShown="0">
  <tableColumns count="10">
    <tableColumn id="1" name="Age Band"/>
    <tableColumn id="2" name="Enhanced Mobility Award Status"/>
    <tableColumn id="3" name="Standard Mobility Award Status"/>
    <tableColumn id="4" name="Nil Mobility Award Status"/>
    <tableColumn id="5" name="Unknown or Missing Mobility Award Status"/>
    <tableColumn id="6" name="Total"/>
    <tableColumn id="7" name="Percentage of Enhanced Mobility Award Status"/>
    <tableColumn id="8" name="Percentage of Standard Mobility Award Status"/>
    <tableColumn id="9" name="Percentage of Nil Mobility Award Status"/>
    <tableColumn id="10" name="Total Percentage"/>
  </tableColumns>
  <tableStyleInfo name="TableStyleLight1" showFirstColumn="0" showLastColumn="0" showRowStripes="1" showColumnStripes="0"/>
</table>
</file>

<file path=xl/tables/table16.xml><?xml version="1.0" encoding="utf-8"?>
<table xmlns="http://schemas.openxmlformats.org/spreadsheetml/2006/main" id="16" name="Table16" displayName="Table16" ref="A6:J20" totalsRowCount="0" totalsRowShown="0">
  <tableColumns count="10">
    <tableColumn id="1" name="Age Band"/>
    <tableColumn id="2" name="Enhanced Daily Living Award Status"/>
    <tableColumn id="3" name="Standard Daily Living Award Status"/>
    <tableColumn id="4" name="Nil Daily Living Award Status"/>
    <tableColumn id="5" name="Unknown or Missing Daily Living Award Status"/>
    <tableColumn id="6" name="Total"/>
    <tableColumn id="7" name="Percentage of Enhanced Daily Living Award Status"/>
    <tableColumn id="8" name="Percentage of Standard Daily Living Award Status"/>
    <tableColumn id="9" name="Percentage of Nil Daily Living Award Status"/>
    <tableColumn id="10" name="Total Percentage"/>
  </tableColumns>
  <tableStyleInfo name="TableStyleLight1" showFirstColumn="0" showLastColumn="0" showRowStripes="1" showColumnStripes="0"/>
</table>
</file>

<file path=xl/tables/table17.xml><?xml version="1.0" encoding="utf-8"?>
<table xmlns="http://schemas.openxmlformats.org/spreadsheetml/2006/main" id="17" name="Table17" displayName="Table17" ref="A23:J37" totalsRowCount="0" totalsRowShown="0">
  <tableColumns count="10">
    <tableColumn id="1" name="Age Band"/>
    <tableColumn id="2" name="Enhanced Daily Living Award Status"/>
    <tableColumn id="3" name="Standard Daily Living Award Status"/>
    <tableColumn id="4" name="Nil Daily Living Award Status"/>
    <tableColumn id="5" name="Unknown or Missing Daily Living Award Status"/>
    <tableColumn id="6" name="Total"/>
    <tableColumn id="7" name="Percentage of Enhanced Daily Living Award Status"/>
    <tableColumn id="8" name="Percentage of Standard Daily Living Award Status"/>
    <tableColumn id="9" name="Percentage of Nil Daily Living Award Status"/>
    <tableColumn id="10" name="Total Percentage"/>
  </tableColumns>
  <tableStyleInfo name="TableStyleLight1" showFirstColumn="0" showLastColumn="0" showRowStripes="1" showColumnStripes="0"/>
</table>
</file>

<file path=xl/tables/table18.xml><?xml version="1.0" encoding="utf-8"?>
<table xmlns="http://schemas.openxmlformats.org/spreadsheetml/2006/main" id="18" name="Table18" displayName="Table18" ref="A5:M9" totalsRowCount="0" totalsRowShown="0">
  <tableColumns count="13">
    <tableColumn id="1" name="Benefit"/>
    <tableColumn id="2" name="Aug-23"/>
    <tableColumn id="3" name="Sep-23"/>
    <tableColumn id="4" name="Oct-23"/>
    <tableColumn id="5" name="Nov-23"/>
    <tableColumn id="6" name="Dec-23"/>
    <tableColumn id="7" name="Jan-24"/>
    <tableColumn id="8" name="Feb-24"/>
    <tableColumn id="9" name="Mar-24"/>
    <tableColumn id="10" name="Apr-24"/>
    <tableColumn id="11" name="May-24"/>
    <tableColumn id="12" name="Jun-24"/>
    <tableColumn id="13" name="Jul-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3" Type="http://schemas.openxmlformats.org/officeDocument/2006/relationships/table" Target="../tables/table3.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4" Type="http://schemas.openxmlformats.org/officeDocument/2006/relationships/table" Target="../tables/table4.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2" Type="http://schemas.openxmlformats.org/officeDocument/2006/relationships/table" Target="../tables/table12.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3" Type="http://schemas.openxmlformats.org/officeDocument/2006/relationships/table" Target="../tables/table13.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4" Type="http://schemas.openxmlformats.org/officeDocument/2006/relationships/table" Target="../tables/table14.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5" Type="http://schemas.openxmlformats.org/officeDocument/2006/relationships/table" Target="../tables/table15.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6" Type="http://schemas.openxmlformats.org/officeDocument/2006/relationships/table" Target="../tables/table16.xml"/><Relationship Id="rId17" Type="http://schemas.openxmlformats.org/officeDocument/2006/relationships/table" Target="../tables/table17.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8"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20.71" hidden="0" customWidth="1"/>
    <col min="2" max="2" width="114.709996310706" hidden="0" customWidth="1"/>
  </cols>
  <sheetData>
    <row r="1">
      <c r="A1" s="1" t="s">
        <v>0</v>
      </c>
    </row>
    <row r="2">
      <c r="A2" t="s">
        <v>1</v>
      </c>
    </row>
    <row r="3">
      <c r="A3" t="s">
        <v>2</v>
      </c>
      <c r="B3" t="s">
        <v>3</v>
      </c>
    </row>
    <row r="4">
      <c r="A4" s="2" t="str">
        <f>=HYPERLINK("#'Notes'!A1", "Notes")</f>
      </c>
      <c r="B4" t="s">
        <v>4</v>
      </c>
    </row>
    <row r="5">
      <c r="A5" s="2" t="str">
        <f>=HYPERLINK("#'Summary panel'!A1", "Summary panel")</f>
      </c>
      <c r="B5" t="s">
        <v>5</v>
      </c>
    </row>
    <row r="6">
      <c r="A6" s="2" t="str">
        <f>=HYPERLINK("#'Table 1'!A1", "Table 1")</f>
      </c>
      <c r="B6" t="s">
        <v>6</v>
      </c>
    </row>
    <row r="7">
      <c r="A7" s="2" t="str">
        <f>=HYPERLINK("#'Table 2'!A1", "Table 2")</f>
      </c>
      <c r="B7" t="s">
        <v>7</v>
      </c>
    </row>
    <row r="8">
      <c r="A8" s="2" t="str">
        <f>=HYPERLINK("#'Table 3'!A1", "Table 3")</f>
      </c>
      <c r="B8" t="s">
        <v>8</v>
      </c>
    </row>
    <row r="9">
      <c r="A9" s="2" t="str">
        <f>=HYPERLINK("#'Table 4'!A1", "Table 4")</f>
      </c>
      <c r="B9" t="s">
        <v>9</v>
      </c>
    </row>
    <row r="10">
      <c r="A10" s="2" t="str">
        <f>=HYPERLINK("#'Tables 5a and 5b'!A1", "Table 5a")</f>
      </c>
      <c r="B10" t="s">
        <v>10</v>
      </c>
    </row>
    <row r="11">
      <c r="A11" s="2" t="str">
        <f>=HYPERLINK("#'Tables 5a and 5b'!A1", "Table 5b")</f>
      </c>
      <c r="B11" t="s">
        <v>11</v>
      </c>
    </row>
    <row r="12">
      <c r="A12" s="2" t="str">
        <f>=HYPERLINK("#'Table 6'!A1", "Table 6")</f>
      </c>
      <c r="B12" t="s">
        <v>12</v>
      </c>
    </row>
  </sheetData>
  <pageMargins left="0.7" right="0.7" top="0.75" bottom="0.75" header="0.3" footer="0.3"/>
  <pageSetup paperSize="9" orientation="portrait" horizontalDpi="300" verticalDpi="300"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2.71" hidden="0" customWidth="1"/>
    <col min="2" max="2" width="150.71" hidden="0" customWidth="1"/>
  </cols>
  <sheetData>
    <row r="1">
      <c r="A1" s="1" t="s">
        <v>4</v>
      </c>
    </row>
    <row r="2">
      <c r="A2" t="s">
        <v>13</v>
      </c>
    </row>
    <row r="3">
      <c r="A3" t="s">
        <v>14</v>
      </c>
    </row>
    <row r="4">
      <c r="A4" t="s">
        <v>15</v>
      </c>
      <c r="B4" t="s">
        <v>16</v>
      </c>
    </row>
    <row r="5">
      <c r="A5" t="s">
        <v>17</v>
      </c>
      <c r="B5" s="3" t="s">
        <v>18</v>
      </c>
    </row>
    <row r="6">
      <c r="A6" t="s">
        <v>19</v>
      </c>
      <c r="B6" s="3" t="s">
        <v>20</v>
      </c>
    </row>
    <row r="7">
      <c r="A7" t="s">
        <v>21</v>
      </c>
      <c r="B7" s="3" t="s">
        <v>22</v>
      </c>
    </row>
    <row r="8">
      <c r="A8" t="s">
        <v>23</v>
      </c>
      <c r="B8" s="3" t="s">
        <v>24</v>
      </c>
    </row>
    <row r="9">
      <c r="A9" t="s">
        <v>25</v>
      </c>
      <c r="B9" s="3" t="s">
        <v>26</v>
      </c>
    </row>
    <row r="10">
      <c r="A10" t="s">
        <v>27</v>
      </c>
      <c r="B10" s="3" t="s">
        <v>28</v>
      </c>
    </row>
    <row r="11">
      <c r="A11" t="s">
        <v>29</v>
      </c>
      <c r="B11" s="3" t="s">
        <v>30</v>
      </c>
    </row>
    <row r="12">
      <c r="A12" t="s">
        <v>31</v>
      </c>
      <c r="B12" s="3" t="s">
        <v>32</v>
      </c>
    </row>
    <row r="13">
      <c r="A13" t="s">
        <v>33</v>
      </c>
      <c r="B13" s="3" t="s">
        <v>34</v>
      </c>
    </row>
  </sheetData>
  <pageMargins left="0.7" right="0.7" top="0.75" bottom="0.75" header="0.3" footer="0.3"/>
  <pageSetup paperSize="9" orientation="portrait" horizontalDpi="300" verticalDpi="300" r:id="rId2"/>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28.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s>
  <sheetData>
    <row r="1">
      <c r="A1" s="1" t="s">
        <v>35</v>
      </c>
    </row>
    <row r="2">
      <c r="A2" t="s">
        <v>36</v>
      </c>
    </row>
    <row r="3">
      <c r="A3" t="s">
        <v>37</v>
      </c>
    </row>
    <row r="4">
      <c r="A4" t="s">
        <v>38</v>
      </c>
    </row>
    <row r="5">
      <c r="A5" t="s">
        <v>40</v>
      </c>
    </row>
    <row r="6">
      <c r="A6" t="s">
        <v>41</v>
      </c>
    </row>
    <row r="7">
      <c r="A7" t="s">
        <v>42</v>
      </c>
    </row>
    <row r="8">
      <c r="A8" t="s">
        <v>43</v>
      </c>
    </row>
    <row r="9">
      <c r="A9" t="s">
        <v>44</v>
      </c>
    </row>
    <row r="10">
      <c r="A10" t="s">
        <v>45</v>
      </c>
    </row>
    <row r="11">
      <c r="A11" t="s">
        <v>46</v>
      </c>
    </row>
    <row r="12">
      <c r="A12" t="s">
        <v>39</v>
      </c>
    </row>
    <row r="13">
      <c r="A13" s="18" t="s">
        <v>61</v>
      </c>
    </row>
    <row r="14">
      <c r="A14" s="5" t="s">
        <v>47</v>
      </c>
      <c r="B14" s="5" t="s">
        <v>48</v>
      </c>
      <c r="C14" s="5" t="s">
        <v>49</v>
      </c>
      <c r="D14" s="5" t="s">
        <v>50</v>
      </c>
      <c r="E14" s="5" t="s">
        <v>51</v>
      </c>
      <c r="F14" s="5" t="s">
        <v>52</v>
      </c>
      <c r="G14" s="5" t="s">
        <v>53</v>
      </c>
      <c r="H14" s="5" t="s">
        <v>54</v>
      </c>
      <c r="I14" s="5" t="s">
        <v>55</v>
      </c>
      <c r="J14" s="5" t="s">
        <v>56</v>
      </c>
      <c r="K14" s="5" t="s">
        <v>57</v>
      </c>
      <c r="L14" s="5" t="s">
        <v>58</v>
      </c>
      <c r="M14" s="5" t="s">
        <v>59</v>
      </c>
    </row>
    <row r="15">
      <c r="A15" t="s">
        <v>60</v>
      </c>
      <c r="B15" s="6" t="n">
        <v>271772</v>
      </c>
      <c r="C15" s="7" t="n">
        <v>263324</v>
      </c>
      <c r="D15" s="8" t="n">
        <v>253719</v>
      </c>
      <c r="E15" s="9" t="n">
        <v>245341</v>
      </c>
      <c r="F15" s="10" t="n">
        <v>234616</v>
      </c>
      <c r="G15" s="11" t="n">
        <v>218609</v>
      </c>
      <c r="H15" s="12" t="n">
        <v>204202</v>
      </c>
      <c r="I15" s="13" t="n">
        <v>188913</v>
      </c>
      <c r="J15" s="14" t="n">
        <v>172699</v>
      </c>
      <c r="K15" s="15" t="n">
        <v>157580</v>
      </c>
      <c r="L15" s="16" t="n">
        <v>142759</v>
      </c>
      <c r="M15" s="17" t="n">
        <v>126296</v>
      </c>
    </row>
    <row r="17">
      <c r="A17" s="18" t="s">
        <v>67</v>
      </c>
    </row>
    <row r="18">
      <c r="A18" s="5" t="s">
        <v>62</v>
      </c>
      <c r="B18" s="5" t="s">
        <v>63</v>
      </c>
      <c r="C18" s="5" t="s">
        <v>64</v>
      </c>
    </row>
    <row r="19">
      <c r="A19" s="4" t="s">
        <v>65</v>
      </c>
      <c r="B19" s="19" t="n">
        <v>326</v>
      </c>
      <c r="C19" s="21" t="n">
        <v>0.003</v>
      </c>
    </row>
    <row r="20">
      <c r="A20" s="4" t="s">
        <v>66</v>
      </c>
      <c r="B20" s="19" t="n">
        <v>125966</v>
      </c>
      <c r="C20" s="21" t="n">
        <v>0.997</v>
      </c>
    </row>
    <row r="21">
      <c r="A21" s="4"/>
    </row>
    <row r="22">
      <c r="A22" s="18" t="s">
        <v>78</v>
      </c>
    </row>
    <row r="23">
      <c r="A23" s="5" t="s">
        <v>68</v>
      </c>
      <c r="B23" s="5" t="s">
        <v>64</v>
      </c>
    </row>
    <row r="24">
      <c r="A24" s="4" t="s">
        <v>69</v>
      </c>
      <c r="B24" s="23" t="n">
        <v>0.42</v>
      </c>
    </row>
    <row r="25">
      <c r="A25" s="4" t="s">
        <v>70</v>
      </c>
      <c r="B25" s="23" t="n">
        <v>0.19</v>
      </c>
    </row>
    <row r="26">
      <c r="A26" s="4" t="s">
        <v>71</v>
      </c>
      <c r="B26" s="23" t="n">
        <v>0.14</v>
      </c>
    </row>
    <row r="27">
      <c r="A27" s="4" t="s">
        <v>72</v>
      </c>
      <c r="B27" s="23" t="n">
        <v>0.09</v>
      </c>
    </row>
    <row r="28">
      <c r="A28" s="4" t="s">
        <v>73</v>
      </c>
      <c r="B28" s="23" t="n">
        <v>0.04</v>
      </c>
    </row>
    <row r="29">
      <c r="A29" s="4" t="s">
        <v>74</v>
      </c>
      <c r="B29" s="23" t="n">
        <v>0.03</v>
      </c>
    </row>
    <row r="30">
      <c r="A30" s="4" t="s">
        <v>75</v>
      </c>
      <c r="B30" s="23" t="n">
        <v>0.02</v>
      </c>
    </row>
    <row r="31">
      <c r="A31" s="4" t="s">
        <v>76</v>
      </c>
      <c r="B31" s="23" t="s">
        <v>77</v>
      </c>
    </row>
    <row r="32">
      <c r="A32" s="4"/>
    </row>
    <row r="33">
      <c r="A33" s="18" t="s">
        <v>83</v>
      </c>
    </row>
    <row r="34">
      <c r="A34" s="5" t="s">
        <v>79</v>
      </c>
      <c r="B34" s="5" t="s">
        <v>63</v>
      </c>
      <c r="C34" s="5" t="s">
        <v>64</v>
      </c>
    </row>
    <row r="35">
      <c r="A35" t="s">
        <v>80</v>
      </c>
      <c r="B35" s="24" t="n">
        <v>56754</v>
      </c>
      <c r="C35" s="26" t="n">
        <v>0.45</v>
      </c>
    </row>
    <row r="36">
      <c r="A36" t="s">
        <v>81</v>
      </c>
      <c r="B36" s="24" t="n">
        <v>69543</v>
      </c>
      <c r="C36" s="26" t="n">
        <v>0.55</v>
      </c>
    </row>
    <row r="37">
      <c r="A37" t="s">
        <v>82</v>
      </c>
      <c r="B37" s="24" t="n">
        <v>126296</v>
      </c>
      <c r="C37" s="26" t="n">
        <v>1</v>
      </c>
    </row>
    <row r="39">
      <c r="A39" s="18" t="s">
        <v>97</v>
      </c>
    </row>
    <row r="40">
      <c r="A40" s="5" t="s">
        <v>84</v>
      </c>
      <c r="B40" s="5" t="s">
        <v>63</v>
      </c>
      <c r="C40" s="5" t="s">
        <v>64</v>
      </c>
    </row>
    <row r="41">
      <c r="A41" t="s">
        <v>85</v>
      </c>
      <c r="B41" s="27" t="n">
        <v>731</v>
      </c>
      <c r="C41" s="29" t="n">
        <v>0.01</v>
      </c>
    </row>
    <row r="42">
      <c r="A42" s="4" t="s">
        <v>86</v>
      </c>
      <c r="B42" s="27" t="n">
        <v>6724</v>
      </c>
      <c r="C42" s="29" t="n">
        <v>0.05</v>
      </c>
    </row>
    <row r="43">
      <c r="A43" s="4" t="s">
        <v>87</v>
      </c>
      <c r="B43" s="27" t="n">
        <v>7664</v>
      </c>
      <c r="C43" s="29" t="n">
        <v>0.06</v>
      </c>
    </row>
    <row r="44">
      <c r="A44" t="s">
        <v>88</v>
      </c>
      <c r="B44" s="27" t="n">
        <v>8105</v>
      </c>
      <c r="C44" s="29" t="n">
        <v>0.06</v>
      </c>
    </row>
    <row r="45">
      <c r="A45" t="s">
        <v>89</v>
      </c>
      <c r="B45" s="27" t="n">
        <v>9283</v>
      </c>
      <c r="C45" s="29" t="n">
        <v>0.07</v>
      </c>
    </row>
    <row r="46">
      <c r="A46" t="s">
        <v>90</v>
      </c>
      <c r="B46" s="27" t="n">
        <v>10377</v>
      </c>
      <c r="C46" s="29" t="n">
        <v>0.08</v>
      </c>
    </row>
    <row r="47">
      <c r="A47" t="s">
        <v>91</v>
      </c>
      <c r="B47" s="27" t="n">
        <v>10955</v>
      </c>
      <c r="C47" s="29" t="n">
        <v>0.09</v>
      </c>
    </row>
    <row r="48">
      <c r="A48" t="s">
        <v>92</v>
      </c>
      <c r="B48" s="27" t="n">
        <v>14947</v>
      </c>
      <c r="C48" s="29" t="n">
        <v>0.12</v>
      </c>
    </row>
    <row r="49">
      <c r="A49" s="4" t="s">
        <v>93</v>
      </c>
      <c r="B49" s="27" t="n">
        <v>18897</v>
      </c>
      <c r="C49" s="29" t="n">
        <v>0.15</v>
      </c>
    </row>
    <row r="50">
      <c r="A50" s="4" t="s">
        <v>94</v>
      </c>
      <c r="B50" s="27" t="n">
        <v>18292</v>
      </c>
      <c r="C50" s="29" t="n">
        <v>0.14</v>
      </c>
    </row>
    <row r="51">
      <c r="A51" s="4" t="s">
        <v>95</v>
      </c>
      <c r="B51" s="27" t="n">
        <v>8136</v>
      </c>
      <c r="C51" s="29" t="n">
        <v>0.06</v>
      </c>
    </row>
    <row r="52">
      <c r="A52" s="4" t="s">
        <v>96</v>
      </c>
      <c r="B52" s="27" t="n">
        <v>12182</v>
      </c>
      <c r="C52" s="29" t="n">
        <v>0.1</v>
      </c>
    </row>
    <row r="53">
      <c r="A53" s="4"/>
    </row>
    <row r="54">
      <c r="A54" s="18" t="s">
        <v>104</v>
      </c>
    </row>
    <row r="55">
      <c r="A55" s="5" t="s">
        <v>98</v>
      </c>
      <c r="B55" s="5" t="s">
        <v>99</v>
      </c>
    </row>
    <row r="56">
      <c r="A56" s="4" t="s">
        <v>100</v>
      </c>
      <c r="B56" s="30" t="n">
        <v>57536</v>
      </c>
    </row>
    <row r="57">
      <c r="A57" s="4" t="s">
        <v>101</v>
      </c>
      <c r="B57" s="30" t="n">
        <v>38301</v>
      </c>
    </row>
    <row r="58">
      <c r="A58" s="4" t="s">
        <v>102</v>
      </c>
      <c r="B58" s="30" t="n">
        <v>30455</v>
      </c>
    </row>
    <row r="59">
      <c r="A59" s="4" t="s">
        <v>103</v>
      </c>
      <c r="B59" s="30" t="n">
        <v>7</v>
      </c>
    </row>
    <row r="61">
      <c r="A61" s="18" t="s">
        <v>106</v>
      </c>
    </row>
    <row r="62">
      <c r="A62" s="5" t="s">
        <v>105</v>
      </c>
      <c r="B62" s="5" t="s">
        <v>80</v>
      </c>
      <c r="C62" s="5" t="s">
        <v>81</v>
      </c>
    </row>
    <row r="63">
      <c r="A63" t="s">
        <v>100</v>
      </c>
      <c r="B63" s="31" t="n">
        <v>30959</v>
      </c>
      <c r="C63" s="32" t="n">
        <v>34548</v>
      </c>
    </row>
    <row r="64">
      <c r="A64" s="4" t="s">
        <v>101</v>
      </c>
      <c r="B64" s="31" t="n">
        <v>24031</v>
      </c>
      <c r="C64" s="32" t="n">
        <v>33176</v>
      </c>
    </row>
    <row r="65">
      <c r="A65" s="4" t="s">
        <v>102</v>
      </c>
      <c r="B65" s="31" t="n">
        <v>1765</v>
      </c>
      <c r="C65" s="32" t="n">
        <v>1811</v>
      </c>
    </row>
    <row r="66">
      <c r="A66" s="4" t="s">
        <v>103</v>
      </c>
      <c r="B66" s="31" t="n">
        <v>0</v>
      </c>
      <c r="C66" s="32" t="n">
        <v>5</v>
      </c>
    </row>
    <row r="67">
      <c r="A67" s="4" t="s">
        <v>17</v>
      </c>
      <c r="B67" t="s">
        <v>18</v>
      </c>
    </row>
    <row r="68">
      <c r="A68" s="4" t="s">
        <v>19</v>
      </c>
      <c r="B68" t="s">
        <v>20</v>
      </c>
    </row>
    <row r="69">
      <c r="A69" s="4"/>
    </row>
    <row r="70">
      <c r="A70" s="4"/>
    </row>
    <row r="71">
      <c r="A71" s="4"/>
    </row>
    <row r="72">
      <c r="A72" s="4"/>
    </row>
    <row r="73">
      <c r="A73" s="4"/>
    </row>
    <row r="74">
      <c r="A74" s="4"/>
    </row>
    <row r="75">
      <c r="A75" s="4"/>
    </row>
    <row r="76">
      <c r="A76" s="4"/>
    </row>
    <row r="77">
      <c r="A77" s="4"/>
    </row>
    <row r="78">
      <c r="A78" s="4"/>
    </row>
    <row r="79">
      <c r="A79" s="4"/>
    </row>
    <row r="80">
      <c r="A80" s="4"/>
    </row>
    <row r="81">
      <c r="A81" s="4"/>
    </row>
    <row r="82">
      <c r="A82" s="4"/>
    </row>
    <row r="83">
      <c r="A83" s="4"/>
    </row>
    <row r="84">
      <c r="A84" s="4"/>
    </row>
    <row r="85">
      <c r="A85" s="4"/>
    </row>
    <row r="86">
      <c r="A86" s="4"/>
    </row>
    <row r="87">
      <c r="A87" s="4"/>
    </row>
    <row r="88">
      <c r="A88" s="4"/>
    </row>
    <row r="89">
      <c r="A89" s="4"/>
    </row>
    <row r="90">
      <c r="A90" s="4"/>
    </row>
    <row r="91">
      <c r="A91" s="4"/>
    </row>
    <row r="92">
      <c r="A92" s="4"/>
    </row>
    <row r="93">
      <c r="A93" s="4"/>
    </row>
    <row r="94">
      <c r="A94" s="4"/>
    </row>
    <row r="95">
      <c r="A95" s="4"/>
    </row>
    <row r="96">
      <c r="A96" s="4"/>
    </row>
    <row r="97">
      <c r="A97" s="4"/>
    </row>
    <row r="98">
      <c r="A98" s="4"/>
    </row>
    <row r="99">
      <c r="A99" s="4"/>
    </row>
    <row r="100">
      <c r="A100" s="4"/>
    </row>
    <row r="101">
      <c r="A101" s="4"/>
    </row>
    <row r="102">
      <c r="A102" s="4"/>
    </row>
    <row r="103">
      <c r="A103" s="4"/>
    </row>
    <row r="104">
      <c r="A104" s="4"/>
    </row>
    <row r="105">
      <c r="A105" s="4"/>
    </row>
    <row r="106">
      <c r="A106" s="4"/>
    </row>
    <row r="107">
      <c r="A107" s="4"/>
    </row>
    <row r="108">
      <c r="A108" s="4"/>
    </row>
    <row r="109">
      <c r="A109" s="4"/>
    </row>
    <row r="110">
      <c r="A110" s="4"/>
    </row>
    <row r="111">
      <c r="A111" s="4"/>
    </row>
    <row r="112">
      <c r="A112" s="4"/>
    </row>
    <row r="113">
      <c r="A113" s="4"/>
    </row>
    <row r="114">
      <c r="A114" s="4"/>
    </row>
    <row r="115">
      <c r="A115" s="4"/>
    </row>
    <row r="116">
      <c r="A116" s="4"/>
    </row>
  </sheetData>
  <pageMargins left="0.7" right="0.7" top="0.75" bottom="0.75" header="0.3" footer="0.3"/>
  <pageSetup paperSize="9" orientation="portrait" horizontalDpi="300" verticalDpi="300" r:id="rId2"/>
  <tableParts count="7">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20.71" hidden="0" customWidth="1"/>
    <col min="2" max="2" width="20.71" hidden="0" customWidth="1"/>
    <col min="3" max="3" width="20.71" hidden="0" customWidth="1"/>
    <col min="4" max="4" width="20.71" hidden="0" customWidth="1"/>
    <col min="5" max="5" width="20.71" hidden="0" customWidth="1"/>
  </cols>
  <sheetData>
    <row r="1">
      <c r="A1" s="1" t="s">
        <v>107</v>
      </c>
    </row>
    <row r="2">
      <c r="A2" t="s">
        <v>108</v>
      </c>
    </row>
    <row r="3">
      <c r="A3" t="s">
        <v>109</v>
      </c>
    </row>
    <row r="4">
      <c r="A4" t="s">
        <v>110</v>
      </c>
    </row>
    <row r="5">
      <c r="A5" s="5" t="s">
        <v>47</v>
      </c>
      <c r="B5" s="5" t="s">
        <v>111</v>
      </c>
      <c r="C5" s="5" t="s">
        <v>112</v>
      </c>
      <c r="D5" s="5" t="s">
        <v>82</v>
      </c>
      <c r="E5" s="5" t="s">
        <v>113</v>
      </c>
    </row>
    <row r="6">
      <c r="A6" t="s">
        <v>48</v>
      </c>
      <c r="B6" s="33" t="n">
        <v>1362</v>
      </c>
      <c r="C6" s="34" t="n">
        <v>270411</v>
      </c>
      <c r="D6" s="35" t="n">
        <v>271772</v>
      </c>
      <c r="E6" s="37" t="n">
        <v>0.005</v>
      </c>
    </row>
    <row r="7">
      <c r="A7" t="s">
        <v>49</v>
      </c>
      <c r="B7" s="33" t="n">
        <v>1271</v>
      </c>
      <c r="C7" s="34" t="n">
        <v>262050</v>
      </c>
      <c r="D7" s="35" t="n">
        <v>263324</v>
      </c>
      <c r="E7" s="37" t="n">
        <v>0.005</v>
      </c>
    </row>
    <row r="8">
      <c r="A8" t="s">
        <v>50</v>
      </c>
      <c r="B8" s="33" t="n">
        <v>1031</v>
      </c>
      <c r="C8" s="34" t="n">
        <v>252689</v>
      </c>
      <c r="D8" s="35" t="n">
        <v>253719</v>
      </c>
      <c r="E8" s="37" t="n">
        <v>0.004</v>
      </c>
    </row>
    <row r="9">
      <c r="A9" t="s">
        <v>51</v>
      </c>
      <c r="B9" s="33" t="n">
        <v>896</v>
      </c>
      <c r="C9" s="34" t="n">
        <v>244444</v>
      </c>
      <c r="D9" s="35" t="n">
        <v>245341</v>
      </c>
      <c r="E9" s="37" t="n">
        <v>0.004</v>
      </c>
    </row>
    <row r="10">
      <c r="A10" t="s">
        <v>52</v>
      </c>
      <c r="B10" s="33" t="n">
        <v>811</v>
      </c>
      <c r="C10" s="34" t="n">
        <v>233801</v>
      </c>
      <c r="D10" s="35" t="n">
        <v>234616</v>
      </c>
      <c r="E10" s="37" t="n">
        <v>0.003</v>
      </c>
    </row>
    <row r="11">
      <c r="A11" t="s">
        <v>53</v>
      </c>
      <c r="B11" s="33" t="n">
        <v>714</v>
      </c>
      <c r="C11" s="34" t="n">
        <v>217893</v>
      </c>
      <c r="D11" s="35" t="n">
        <v>218609</v>
      </c>
      <c r="E11" s="37" t="n">
        <v>0.003</v>
      </c>
    </row>
    <row r="12">
      <c r="A12" t="s">
        <v>54</v>
      </c>
      <c r="B12" s="33" t="n">
        <v>664</v>
      </c>
      <c r="C12" s="34" t="n">
        <v>203538</v>
      </c>
      <c r="D12" s="35" t="n">
        <v>204202</v>
      </c>
      <c r="E12" s="37" t="n">
        <v>0.003</v>
      </c>
    </row>
    <row r="13">
      <c r="A13" t="s">
        <v>55</v>
      </c>
      <c r="B13" s="33" t="n">
        <v>598</v>
      </c>
      <c r="C13" s="34" t="n">
        <v>188314</v>
      </c>
      <c r="D13" s="35" t="n">
        <v>188913</v>
      </c>
      <c r="E13" s="37" t="n">
        <v>0.003</v>
      </c>
    </row>
    <row r="14">
      <c r="A14" t="s">
        <v>56</v>
      </c>
      <c r="B14" s="33" t="n">
        <v>505</v>
      </c>
      <c r="C14" s="34" t="n">
        <v>172194</v>
      </c>
      <c r="D14" s="35" t="n">
        <v>172699</v>
      </c>
      <c r="E14" s="37" t="n">
        <v>0.003</v>
      </c>
    </row>
    <row r="15">
      <c r="A15" t="s">
        <v>57</v>
      </c>
      <c r="B15" s="33" t="n">
        <v>441</v>
      </c>
      <c r="C15" s="34" t="n">
        <v>157134</v>
      </c>
      <c r="D15" s="35" t="n">
        <v>157580</v>
      </c>
      <c r="E15" s="37" t="n">
        <v>0.003</v>
      </c>
    </row>
    <row r="16">
      <c r="A16" t="s">
        <v>58</v>
      </c>
      <c r="B16" s="33" t="n">
        <v>374</v>
      </c>
      <c r="C16" s="34" t="n">
        <v>142379</v>
      </c>
      <c r="D16" s="35" t="n">
        <v>142759</v>
      </c>
      <c r="E16" s="37" t="n">
        <v>0.003</v>
      </c>
    </row>
    <row r="17">
      <c r="A17" t="s">
        <v>59</v>
      </c>
      <c r="B17" s="33" t="n">
        <v>326</v>
      </c>
      <c r="C17" s="34" t="n">
        <v>125966</v>
      </c>
      <c r="D17" s="35" t="n">
        <v>126296</v>
      </c>
      <c r="E17" s="37" t="n">
        <v>0.003</v>
      </c>
    </row>
    <row r="18">
      <c r="A18" s="4" t="s">
        <v>17</v>
      </c>
      <c r="B18" t="s">
        <v>18</v>
      </c>
    </row>
    <row r="19">
      <c r="A19" s="4" t="s">
        <v>19</v>
      </c>
      <c r="B19" t="s">
        <v>20</v>
      </c>
    </row>
    <row r="20">
      <c r="A20" s="4" t="s">
        <v>29</v>
      </c>
      <c r="B20" t="s">
        <v>30</v>
      </c>
    </row>
    <row r="21">
      <c r="A21" s="4"/>
    </row>
  </sheetData>
  <pageMargins left="0.7" right="0.7" top="0.75" bottom="0.75" header="0.3" footer="0.3"/>
  <pageSetup paperSize="9" orientation="portrait" horizontalDpi="300" verticalDpi="300" r:id="rId2"/>
  <tableParts count="1">
    <tablePart r:id="rId1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42.71" hidden="0" customWidth="1"/>
    <col min="2" max="2" width="15.71" hidden="0" customWidth="1"/>
    <col min="3" max="3" width="15.71" hidden="0" customWidth="1"/>
    <col min="4" max="4" width="15.71" hidden="0" customWidth="1"/>
    <col min="5" max="5" width="15.71" hidden="0" customWidth="1"/>
  </cols>
  <sheetData>
    <row r="1">
      <c r="A1" s="1" t="s">
        <v>114</v>
      </c>
    </row>
    <row r="2">
      <c r="A2" t="s">
        <v>108</v>
      </c>
    </row>
    <row r="3">
      <c r="A3" t="s">
        <v>109</v>
      </c>
    </row>
    <row r="4">
      <c r="A4" t="s">
        <v>115</v>
      </c>
    </row>
    <row r="5">
      <c r="A5" s="5" t="s">
        <v>68</v>
      </c>
      <c r="B5" s="5" t="s">
        <v>57</v>
      </c>
      <c r="C5" s="5" t="s">
        <v>58</v>
      </c>
      <c r="D5" s="5" t="s">
        <v>59</v>
      </c>
      <c r="E5" s="5" t="s">
        <v>116</v>
      </c>
    </row>
    <row r="6">
      <c r="A6" t="s">
        <v>69</v>
      </c>
      <c r="B6" s="38" t="n">
        <v>63893</v>
      </c>
      <c r="C6" s="39" t="n">
        <v>58864</v>
      </c>
      <c r="D6" s="40" t="n">
        <v>53123</v>
      </c>
      <c r="E6" s="42" t="n">
        <v>0.42</v>
      </c>
    </row>
    <row r="7">
      <c r="A7" t="s">
        <v>70</v>
      </c>
      <c r="B7" s="38" t="n">
        <v>30149</v>
      </c>
      <c r="C7" s="39" t="n">
        <v>27186</v>
      </c>
      <c r="D7" s="40" t="n">
        <v>23659</v>
      </c>
      <c r="E7" s="42" t="n">
        <v>0.19</v>
      </c>
    </row>
    <row r="8">
      <c r="A8" t="s">
        <v>71</v>
      </c>
      <c r="B8" s="38" t="n">
        <v>22952</v>
      </c>
      <c r="C8" s="39" t="n">
        <v>20355</v>
      </c>
      <c r="D8" s="40" t="n">
        <v>17708</v>
      </c>
      <c r="E8" s="42" t="n">
        <v>0.14</v>
      </c>
    </row>
    <row r="9">
      <c r="A9" t="s">
        <v>72</v>
      </c>
      <c r="B9" s="38" t="n">
        <v>14401</v>
      </c>
      <c r="C9" s="39" t="n">
        <v>13191</v>
      </c>
      <c r="D9" s="40" t="n">
        <v>11732</v>
      </c>
      <c r="E9" s="42" t="n">
        <v>0.09</v>
      </c>
    </row>
    <row r="10">
      <c r="A10" t="s">
        <v>73</v>
      </c>
      <c r="B10" s="38" t="n">
        <v>6852</v>
      </c>
      <c r="C10" s="39" t="n">
        <v>6003</v>
      </c>
      <c r="D10" s="40" t="n">
        <v>5101</v>
      </c>
      <c r="E10" s="42" t="n">
        <v>0.04</v>
      </c>
    </row>
    <row r="11">
      <c r="A11" t="s">
        <v>74</v>
      </c>
      <c r="B11" s="38" t="n">
        <v>4140</v>
      </c>
      <c r="C11" s="39" t="n">
        <v>3679</v>
      </c>
      <c r="D11" s="40" t="n">
        <v>3175</v>
      </c>
      <c r="E11" s="42" t="n">
        <v>0.03</v>
      </c>
    </row>
    <row r="12">
      <c r="A12" t="s">
        <v>75</v>
      </c>
      <c r="B12" s="38" t="n">
        <v>3542</v>
      </c>
      <c r="C12" s="39" t="n">
        <v>3092</v>
      </c>
      <c r="D12" s="40" t="n">
        <v>2718</v>
      </c>
      <c r="E12" s="42" t="n">
        <v>0.02</v>
      </c>
    </row>
    <row r="13">
      <c r="A13" t="s">
        <v>117</v>
      </c>
      <c r="B13" s="38" t="n">
        <v>2580</v>
      </c>
      <c r="C13" s="39" t="n">
        <v>2174</v>
      </c>
      <c r="D13" s="40" t="n">
        <v>1778</v>
      </c>
      <c r="E13" s="42" t="n">
        <v>0.01</v>
      </c>
    </row>
    <row r="14">
      <c r="A14" t="s">
        <v>118</v>
      </c>
      <c r="B14" s="38" t="n">
        <v>1685</v>
      </c>
      <c r="C14" s="39" t="n">
        <v>1524</v>
      </c>
      <c r="D14" s="40" t="n">
        <v>1354</v>
      </c>
      <c r="E14" s="42" t="n">
        <v>0.01</v>
      </c>
    </row>
    <row r="15">
      <c r="A15" t="s">
        <v>119</v>
      </c>
      <c r="B15" s="38" t="n">
        <v>1450</v>
      </c>
      <c r="C15" s="39" t="n">
        <v>1342</v>
      </c>
      <c r="D15" s="40" t="n">
        <v>1222</v>
      </c>
      <c r="E15" s="42" t="n">
        <v>0.01</v>
      </c>
    </row>
    <row r="16">
      <c r="A16" t="s">
        <v>120</v>
      </c>
      <c r="B16" s="38" t="n">
        <v>1179</v>
      </c>
      <c r="C16" s="39" t="n">
        <v>1013</v>
      </c>
      <c r="D16" s="40" t="n">
        <v>863</v>
      </c>
      <c r="E16" s="42" t="n">
        <v>0.01</v>
      </c>
    </row>
    <row r="17">
      <c r="A17" t="s">
        <v>121</v>
      </c>
      <c r="B17" s="38" t="n">
        <v>959</v>
      </c>
      <c r="C17" s="39" t="n">
        <v>879</v>
      </c>
      <c r="D17" s="40" t="n">
        <v>796</v>
      </c>
      <c r="E17" s="42" t="n">
        <v>0.01</v>
      </c>
    </row>
    <row r="18">
      <c r="A18" t="s">
        <v>122</v>
      </c>
      <c r="B18" s="38" t="n">
        <v>843</v>
      </c>
      <c r="C18" s="39" t="n">
        <v>770</v>
      </c>
      <c r="D18" s="40" t="n">
        <v>688</v>
      </c>
      <c r="E18" s="42" t="n">
        <v>0.01</v>
      </c>
    </row>
    <row r="19">
      <c r="A19" t="s">
        <v>123</v>
      </c>
      <c r="B19" s="38" t="n">
        <v>835</v>
      </c>
      <c r="C19" s="39" t="n">
        <v>751</v>
      </c>
      <c r="D19" s="40" t="n">
        <v>682</v>
      </c>
      <c r="E19" s="42" t="n">
        <v>0.01</v>
      </c>
    </row>
    <row r="20">
      <c r="A20" t="s">
        <v>124</v>
      </c>
      <c r="B20" s="38" t="n">
        <v>657</v>
      </c>
      <c r="C20" s="39" t="n">
        <v>606</v>
      </c>
      <c r="D20" s="40" t="n">
        <v>547</v>
      </c>
      <c r="E20" s="42" t="n">
        <v>0</v>
      </c>
    </row>
    <row r="21">
      <c r="A21" t="s">
        <v>125</v>
      </c>
      <c r="B21" s="38" t="n">
        <v>495</v>
      </c>
      <c r="C21" s="39" t="n">
        <v>447</v>
      </c>
      <c r="D21" s="40" t="n">
        <v>396</v>
      </c>
      <c r="E21" s="42" t="n">
        <v>0</v>
      </c>
    </row>
    <row r="22">
      <c r="A22" t="s">
        <v>126</v>
      </c>
      <c r="B22" s="38" t="n">
        <v>442</v>
      </c>
      <c r="C22" s="39" t="n">
        <v>401</v>
      </c>
      <c r="D22" s="40" t="n">
        <v>340</v>
      </c>
      <c r="E22" s="42" t="n">
        <v>0</v>
      </c>
    </row>
    <row r="23">
      <c r="A23" t="s">
        <v>127</v>
      </c>
      <c r="B23" s="38" t="n">
        <v>232</v>
      </c>
      <c r="C23" s="39" t="n">
        <v>211</v>
      </c>
      <c r="D23" s="40" t="n">
        <v>180</v>
      </c>
      <c r="E23" s="42" t="n">
        <v>0</v>
      </c>
    </row>
    <row r="24">
      <c r="A24" t="s">
        <v>128</v>
      </c>
      <c r="B24" s="38" t="n">
        <v>195</v>
      </c>
      <c r="C24" s="39" t="n">
        <v>181</v>
      </c>
      <c r="D24" s="40" t="n">
        <v>161</v>
      </c>
      <c r="E24" s="42" t="n">
        <v>0</v>
      </c>
    </row>
    <row r="25">
      <c r="A25" t="s">
        <v>129</v>
      </c>
      <c r="B25" s="38" t="n">
        <v>50</v>
      </c>
      <c r="C25" s="39" t="n">
        <v>51</v>
      </c>
      <c r="D25" s="40" t="n">
        <v>46</v>
      </c>
      <c r="E25" s="42" t="n">
        <v>0</v>
      </c>
    </row>
    <row r="26">
      <c r="A26" t="s">
        <v>130</v>
      </c>
      <c r="B26" s="38" t="n">
        <v>41</v>
      </c>
      <c r="C26" s="39" t="n">
        <v>35</v>
      </c>
      <c r="D26" s="40" t="n">
        <v>30</v>
      </c>
      <c r="E26" s="42" t="n">
        <v>0</v>
      </c>
    </row>
    <row r="27">
      <c r="A27" t="s">
        <v>131</v>
      </c>
      <c r="B27" s="38" t="s">
        <v>77</v>
      </c>
      <c r="C27" s="39" t="s">
        <v>77</v>
      </c>
      <c r="D27" s="40" t="s">
        <v>77</v>
      </c>
      <c r="E27" s="42" t="s">
        <v>77</v>
      </c>
    </row>
    <row r="28">
      <c r="A28" t="s">
        <v>82</v>
      </c>
      <c r="B28" s="38" t="n">
        <v>157580</v>
      </c>
      <c r="C28" s="39" t="n">
        <v>142759</v>
      </c>
      <c r="D28" s="40" t="n">
        <v>126296</v>
      </c>
      <c r="E28" s="42" t="n">
        <v>1</v>
      </c>
    </row>
    <row r="29">
      <c r="A29" s="4" t="s">
        <v>17</v>
      </c>
      <c r="B29" t="s">
        <v>18</v>
      </c>
    </row>
    <row r="30">
      <c r="A30" s="4"/>
    </row>
    <row r="31">
      <c r="A31" s="4"/>
    </row>
    <row r="32">
      <c r="A32" s="4"/>
    </row>
  </sheetData>
  <pageMargins left="0.7" right="0.7" top="0.75" bottom="0.75" header="0.3" footer="0.3"/>
  <pageSetup paperSize="9" orientation="portrait" horizontalDpi="300" verticalDpi="300" r:id="rId2"/>
  <tableParts count="1">
    <tablePart r:id="rId1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20.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s>
  <sheetData>
    <row r="1">
      <c r="A1" s="1" t="s">
        <v>132</v>
      </c>
    </row>
    <row r="2">
      <c r="A2" t="s">
        <v>108</v>
      </c>
    </row>
    <row r="3">
      <c r="A3" t="s">
        <v>109</v>
      </c>
    </row>
    <row r="4">
      <c r="A4" t="s">
        <v>133</v>
      </c>
    </row>
    <row r="5">
      <c r="A5" s="5" t="s">
        <v>84</v>
      </c>
      <c r="B5" s="5" t="s">
        <v>82</v>
      </c>
      <c r="C5" s="5" t="s">
        <v>134</v>
      </c>
      <c r="D5" s="5" t="s">
        <v>80</v>
      </c>
      <c r="E5" s="5" t="s">
        <v>81</v>
      </c>
      <c r="F5" s="5" t="s">
        <v>135</v>
      </c>
      <c r="G5" s="5" t="s">
        <v>136</v>
      </c>
      <c r="H5" s="5" t="s">
        <v>137</v>
      </c>
    </row>
    <row r="6">
      <c r="A6" t="s">
        <v>85</v>
      </c>
      <c r="B6" s="43" t="n">
        <v>731</v>
      </c>
      <c r="C6" s="45" t="n">
        <v>0.01</v>
      </c>
      <c r="D6" s="46" t="n">
        <v>381</v>
      </c>
      <c r="E6" s="47" t="n">
        <v>355</v>
      </c>
      <c r="F6" s="49" t="n">
        <v>0.52</v>
      </c>
      <c r="G6" s="51" t="n">
        <v>0.49</v>
      </c>
      <c r="H6" s="53" t="n">
        <v>1</v>
      </c>
    </row>
    <row r="7">
      <c r="A7" t="s">
        <v>86</v>
      </c>
      <c r="B7" s="43" t="n">
        <v>6724</v>
      </c>
      <c r="C7" s="45" t="n">
        <v>0.05</v>
      </c>
      <c r="D7" s="46" t="n">
        <v>3948</v>
      </c>
      <c r="E7" s="47" t="n">
        <v>2770</v>
      </c>
      <c r="F7" s="49" t="n">
        <v>0.59</v>
      </c>
      <c r="G7" s="51" t="n">
        <v>0.41</v>
      </c>
      <c r="H7" s="53" t="n">
        <v>1</v>
      </c>
    </row>
    <row r="8">
      <c r="A8" t="s">
        <v>87</v>
      </c>
      <c r="B8" s="43" t="n">
        <v>7664</v>
      </c>
      <c r="C8" s="45" t="n">
        <v>0.06</v>
      </c>
      <c r="D8" s="46" t="n">
        <v>4227</v>
      </c>
      <c r="E8" s="47" t="n">
        <v>3433</v>
      </c>
      <c r="F8" s="49" t="n">
        <v>0.55</v>
      </c>
      <c r="G8" s="51" t="n">
        <v>0.45</v>
      </c>
      <c r="H8" s="53" t="n">
        <v>1</v>
      </c>
    </row>
    <row r="9">
      <c r="A9" t="s">
        <v>88</v>
      </c>
      <c r="B9" s="43" t="n">
        <v>8105</v>
      </c>
      <c r="C9" s="45" t="n">
        <v>0.06</v>
      </c>
      <c r="D9" s="46" t="n">
        <v>3951</v>
      </c>
      <c r="E9" s="47" t="n">
        <v>4152</v>
      </c>
      <c r="F9" s="49" t="n">
        <v>0.49</v>
      </c>
      <c r="G9" s="51" t="n">
        <v>0.51</v>
      </c>
      <c r="H9" s="53" t="n">
        <v>1</v>
      </c>
    </row>
    <row r="10">
      <c r="A10" t="s">
        <v>89</v>
      </c>
      <c r="B10" s="43" t="n">
        <v>9283</v>
      </c>
      <c r="C10" s="45" t="n">
        <v>0.07</v>
      </c>
      <c r="D10" s="46" t="n">
        <v>4286</v>
      </c>
      <c r="E10" s="47" t="n">
        <v>4999</v>
      </c>
      <c r="F10" s="49" t="n">
        <v>0.46</v>
      </c>
      <c r="G10" s="51" t="n">
        <v>0.54</v>
      </c>
      <c r="H10" s="53" t="n">
        <v>1</v>
      </c>
    </row>
    <row r="11">
      <c r="A11" t="s">
        <v>90</v>
      </c>
      <c r="B11" s="43" t="n">
        <v>10377</v>
      </c>
      <c r="C11" s="45" t="n">
        <v>0.08</v>
      </c>
      <c r="D11" s="46" t="n">
        <v>4563</v>
      </c>
      <c r="E11" s="47" t="n">
        <v>5809</v>
      </c>
      <c r="F11" s="49" t="n">
        <v>0.44</v>
      </c>
      <c r="G11" s="51" t="n">
        <v>0.56</v>
      </c>
      <c r="H11" s="53" t="n">
        <v>1</v>
      </c>
    </row>
    <row r="12">
      <c r="A12" t="s">
        <v>91</v>
      </c>
      <c r="B12" s="43" t="n">
        <v>10955</v>
      </c>
      <c r="C12" s="45" t="n">
        <v>0.09</v>
      </c>
      <c r="D12" s="46" t="n">
        <v>4861</v>
      </c>
      <c r="E12" s="47" t="n">
        <v>6099</v>
      </c>
      <c r="F12" s="49" t="n">
        <v>0.44</v>
      </c>
      <c r="G12" s="51" t="n">
        <v>0.56</v>
      </c>
      <c r="H12" s="53" t="n">
        <v>1</v>
      </c>
    </row>
    <row r="13">
      <c r="A13" t="s">
        <v>92</v>
      </c>
      <c r="B13" s="43" t="n">
        <v>14947</v>
      </c>
      <c r="C13" s="45" t="n">
        <v>0.12</v>
      </c>
      <c r="D13" s="46" t="n">
        <v>6256</v>
      </c>
      <c r="E13" s="47" t="n">
        <v>8695</v>
      </c>
      <c r="F13" s="49" t="n">
        <v>0.42</v>
      </c>
      <c r="G13" s="51" t="n">
        <v>0.58</v>
      </c>
      <c r="H13" s="53" t="n">
        <v>1</v>
      </c>
    </row>
    <row r="14">
      <c r="A14" t="s">
        <v>93</v>
      </c>
      <c r="B14" s="43" t="n">
        <v>18897</v>
      </c>
      <c r="C14" s="45" t="n">
        <v>0.15</v>
      </c>
      <c r="D14" s="46" t="n">
        <v>7762</v>
      </c>
      <c r="E14" s="47" t="n">
        <v>11134</v>
      </c>
      <c r="F14" s="49" t="n">
        <v>0.41</v>
      </c>
      <c r="G14" s="51" t="n">
        <v>0.59</v>
      </c>
      <c r="H14" s="53" t="n">
        <v>1</v>
      </c>
    </row>
    <row r="15">
      <c r="A15" t="s">
        <v>94</v>
      </c>
      <c r="B15" s="43" t="n">
        <v>18292</v>
      </c>
      <c r="C15" s="45" t="n">
        <v>0.14</v>
      </c>
      <c r="D15" s="46" t="n">
        <v>7698</v>
      </c>
      <c r="E15" s="47" t="n">
        <v>10595</v>
      </c>
      <c r="F15" s="49" t="n">
        <v>0.42</v>
      </c>
      <c r="G15" s="51" t="n">
        <v>0.58</v>
      </c>
      <c r="H15" s="53" t="n">
        <v>1</v>
      </c>
    </row>
    <row r="16">
      <c r="A16" t="s">
        <v>95</v>
      </c>
      <c r="B16" s="43" t="n">
        <v>8136</v>
      </c>
      <c r="C16" s="45" t="n">
        <v>0.06</v>
      </c>
      <c r="D16" s="46" t="n">
        <v>3494</v>
      </c>
      <c r="E16" s="47" t="n">
        <v>4645</v>
      </c>
      <c r="F16" s="49" t="n">
        <v>0.43</v>
      </c>
      <c r="G16" s="51" t="n">
        <v>0.57</v>
      </c>
      <c r="H16" s="53" t="n">
        <v>1</v>
      </c>
    </row>
    <row r="17">
      <c r="A17" t="s">
        <v>96</v>
      </c>
      <c r="B17" s="43" t="n">
        <v>12182</v>
      </c>
      <c r="C17" s="45" t="n">
        <v>0.1</v>
      </c>
      <c r="D17" s="46" t="n">
        <v>5333</v>
      </c>
      <c r="E17" s="47" t="n">
        <v>6851</v>
      </c>
      <c r="F17" s="49" t="n">
        <v>0.44</v>
      </c>
      <c r="G17" s="51" t="n">
        <v>0.56</v>
      </c>
      <c r="H17" s="53" t="n">
        <v>1</v>
      </c>
    </row>
    <row r="18">
      <c r="A18" t="s">
        <v>126</v>
      </c>
      <c r="B18" s="54" t="n">
        <v>0</v>
      </c>
      <c r="C18" s="54" t="n">
        <v>0</v>
      </c>
      <c r="D18" s="54" t="n">
        <v>0</v>
      </c>
      <c r="E18" s="54" t="n">
        <v>0</v>
      </c>
      <c r="F18" s="54" t="n">
        <v>0</v>
      </c>
      <c r="G18" s="54" t="n">
        <v>0</v>
      </c>
      <c r="H18" s="54" t="n">
        <v>0</v>
      </c>
    </row>
    <row r="19">
      <c r="A19" t="s">
        <v>82</v>
      </c>
      <c r="B19" s="43" t="n">
        <v>126296</v>
      </c>
      <c r="C19" s="45" t="n">
        <v>1</v>
      </c>
      <c r="D19" s="46" t="n">
        <v>56754</v>
      </c>
      <c r="E19" s="47" t="n">
        <v>69543</v>
      </c>
      <c r="F19" s="49" t="n">
        <v>0.45</v>
      </c>
      <c r="G19" s="51" t="n">
        <v>0.55</v>
      </c>
      <c r="H19" s="53" t="n">
        <v>1</v>
      </c>
    </row>
    <row r="20">
      <c r="A20" s="4" t="s">
        <v>17</v>
      </c>
      <c r="B20" t="s">
        <v>18</v>
      </c>
    </row>
    <row r="21">
      <c r="A21" s="4" t="s">
        <v>21</v>
      </c>
      <c r="B21" t="s">
        <v>22</v>
      </c>
    </row>
    <row r="22">
      <c r="A22" s="4" t="s">
        <v>31</v>
      </c>
      <c r="B22" t="s">
        <v>32</v>
      </c>
    </row>
    <row r="23">
      <c r="A23" s="4"/>
    </row>
  </sheetData>
  <pageMargins left="0.7" right="0.7" top="0.75" bottom="0.75" header="0.3" footer="0.3"/>
  <pageSetup paperSize="9" orientation="portrait" horizontalDpi="300" verticalDpi="300" r:id="rId2"/>
  <tableParts count="1">
    <tablePart r:id="rId1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2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 min="11" max="11" width="12.71" hidden="0" customWidth="1"/>
  </cols>
  <sheetData>
    <row r="1">
      <c r="A1" s="1" t="s">
        <v>138</v>
      </c>
    </row>
    <row r="2">
      <c r="A2" t="s">
        <v>108</v>
      </c>
    </row>
    <row r="3">
      <c r="A3" t="s">
        <v>109</v>
      </c>
    </row>
    <row r="4">
      <c r="A4" t="s">
        <v>133</v>
      </c>
    </row>
    <row r="5">
      <c r="A5" s="5" t="s">
        <v>84</v>
      </c>
      <c r="B5" s="5" t="s">
        <v>139</v>
      </c>
      <c r="C5" s="5" t="s">
        <v>140</v>
      </c>
      <c r="D5" s="5" t="s">
        <v>141</v>
      </c>
      <c r="E5" s="5" t="s">
        <v>142</v>
      </c>
      <c r="F5" s="5" t="s">
        <v>82</v>
      </c>
      <c r="G5" s="5" t="s">
        <v>143</v>
      </c>
      <c r="H5" s="5" t="s">
        <v>144</v>
      </c>
      <c r="I5" s="5" t="s">
        <v>145</v>
      </c>
      <c r="J5" s="5" t="s">
        <v>137</v>
      </c>
    </row>
    <row r="6">
      <c r="A6" t="s">
        <v>85</v>
      </c>
      <c r="B6" s="55" t="n">
        <v>421</v>
      </c>
      <c r="C6" s="56" t="n">
        <v>242</v>
      </c>
      <c r="D6" s="57" t="n">
        <v>70</v>
      </c>
      <c r="E6" s="58" t="n">
        <v>0</v>
      </c>
      <c r="F6" s="59" t="n">
        <v>731</v>
      </c>
      <c r="G6" s="61" t="n">
        <v>0.58</v>
      </c>
      <c r="H6" s="63" t="n">
        <v>0.33</v>
      </c>
      <c r="I6" s="65" t="n">
        <v>0.1</v>
      </c>
      <c r="J6" s="67" t="n">
        <v>1</v>
      </c>
    </row>
    <row r="7">
      <c r="A7" t="s">
        <v>86</v>
      </c>
      <c r="B7" s="55" t="n">
        <v>3437</v>
      </c>
      <c r="C7" s="56" t="n">
        <v>2113</v>
      </c>
      <c r="D7" s="57" t="n">
        <v>1171</v>
      </c>
      <c r="E7" s="58" t="n">
        <v>0</v>
      </c>
      <c r="F7" s="59" t="n">
        <v>6724</v>
      </c>
      <c r="G7" s="61" t="n">
        <v>0.51</v>
      </c>
      <c r="H7" s="63" t="n">
        <v>0.31</v>
      </c>
      <c r="I7" s="65" t="n">
        <v>0.17</v>
      </c>
      <c r="J7" s="67" t="n">
        <v>1</v>
      </c>
    </row>
    <row r="8">
      <c r="A8" t="s">
        <v>87</v>
      </c>
      <c r="B8" s="55" t="n">
        <v>3238</v>
      </c>
      <c r="C8" s="56" t="n">
        <v>2568</v>
      </c>
      <c r="D8" s="57" t="n">
        <v>1850</v>
      </c>
      <c r="E8" s="58" t="n">
        <v>0</v>
      </c>
      <c r="F8" s="59" t="n">
        <v>7664</v>
      </c>
      <c r="G8" s="61" t="n">
        <v>0.42</v>
      </c>
      <c r="H8" s="63" t="n">
        <v>0.34</v>
      </c>
      <c r="I8" s="65" t="n">
        <v>0.24</v>
      </c>
      <c r="J8" s="67" t="n">
        <v>1</v>
      </c>
    </row>
    <row r="9">
      <c r="A9" t="s">
        <v>88</v>
      </c>
      <c r="B9" s="55" t="n">
        <v>3163</v>
      </c>
      <c r="C9" s="56" t="n">
        <v>2613</v>
      </c>
      <c r="D9" s="57" t="n">
        <v>2331</v>
      </c>
      <c r="E9" s="58" t="n">
        <v>0</v>
      </c>
      <c r="F9" s="59" t="n">
        <v>8105</v>
      </c>
      <c r="G9" s="61" t="n">
        <v>0.39</v>
      </c>
      <c r="H9" s="63" t="n">
        <v>0.32</v>
      </c>
      <c r="I9" s="65" t="n">
        <v>0.29</v>
      </c>
      <c r="J9" s="67" t="n">
        <v>1</v>
      </c>
    </row>
    <row r="10">
      <c r="A10" t="s">
        <v>89</v>
      </c>
      <c r="B10" s="55" t="n">
        <v>3670</v>
      </c>
      <c r="C10" s="56" t="n">
        <v>2815</v>
      </c>
      <c r="D10" s="57" t="n">
        <v>2799</v>
      </c>
      <c r="E10" s="58" t="n">
        <v>0</v>
      </c>
      <c r="F10" s="59" t="n">
        <v>9283</v>
      </c>
      <c r="G10" s="61" t="n">
        <v>0.4</v>
      </c>
      <c r="H10" s="63" t="n">
        <v>0.3</v>
      </c>
      <c r="I10" s="65" t="n">
        <v>0.3</v>
      </c>
      <c r="J10" s="67" t="n">
        <v>1</v>
      </c>
    </row>
    <row r="11">
      <c r="A11" t="s">
        <v>90</v>
      </c>
      <c r="B11" s="55" t="n">
        <v>4304</v>
      </c>
      <c r="C11" s="56" t="n">
        <v>3024</v>
      </c>
      <c r="D11" s="57" t="n">
        <v>3047</v>
      </c>
      <c r="E11" s="58" t="n">
        <v>0</v>
      </c>
      <c r="F11" s="59" t="n">
        <v>10377</v>
      </c>
      <c r="G11" s="61" t="n">
        <v>0.41</v>
      </c>
      <c r="H11" s="63" t="n">
        <v>0.29</v>
      </c>
      <c r="I11" s="65" t="n">
        <v>0.29</v>
      </c>
      <c r="J11" s="67" t="n">
        <v>1</v>
      </c>
    </row>
    <row r="12">
      <c r="A12" t="s">
        <v>91</v>
      </c>
      <c r="B12" s="55" t="n">
        <v>4631</v>
      </c>
      <c r="C12" s="56" t="n">
        <v>3191</v>
      </c>
      <c r="D12" s="57" t="n">
        <v>3129</v>
      </c>
      <c r="E12" s="58" t="n">
        <v>0</v>
      </c>
      <c r="F12" s="59" t="n">
        <v>10955</v>
      </c>
      <c r="G12" s="61" t="n">
        <v>0.42</v>
      </c>
      <c r="H12" s="63" t="n">
        <v>0.29</v>
      </c>
      <c r="I12" s="65" t="n">
        <v>0.29</v>
      </c>
      <c r="J12" s="67" t="n">
        <v>1</v>
      </c>
    </row>
    <row r="13">
      <c r="A13" t="s">
        <v>92</v>
      </c>
      <c r="B13" s="55" t="n">
        <v>6830</v>
      </c>
      <c r="C13" s="56" t="n">
        <v>4308</v>
      </c>
      <c r="D13" s="57" t="n">
        <v>3811</v>
      </c>
      <c r="E13" s="58" t="n">
        <v>0</v>
      </c>
      <c r="F13" s="59" t="n">
        <v>14947</v>
      </c>
      <c r="G13" s="61" t="n">
        <v>0.46</v>
      </c>
      <c r="H13" s="63" t="n">
        <v>0.29</v>
      </c>
      <c r="I13" s="65" t="n">
        <v>0.25</v>
      </c>
      <c r="J13" s="67" t="n">
        <v>1</v>
      </c>
    </row>
    <row r="14">
      <c r="A14" t="s">
        <v>93</v>
      </c>
      <c r="B14" s="55" t="n">
        <v>8873</v>
      </c>
      <c r="C14" s="56" t="n">
        <v>5532</v>
      </c>
      <c r="D14" s="57" t="n">
        <v>4487</v>
      </c>
      <c r="E14" s="58" t="n">
        <v>0</v>
      </c>
      <c r="F14" s="59" t="n">
        <v>18897</v>
      </c>
      <c r="G14" s="61" t="n">
        <v>0.47</v>
      </c>
      <c r="H14" s="63" t="n">
        <v>0.29</v>
      </c>
      <c r="I14" s="65" t="n">
        <v>0.24</v>
      </c>
      <c r="J14" s="67" t="n">
        <v>1</v>
      </c>
    </row>
    <row r="15">
      <c r="A15" t="s">
        <v>94</v>
      </c>
      <c r="B15" s="55" t="n">
        <v>8639</v>
      </c>
      <c r="C15" s="56" t="n">
        <v>5504</v>
      </c>
      <c r="D15" s="57" t="n">
        <v>4157</v>
      </c>
      <c r="E15" s="58" t="n">
        <v>0</v>
      </c>
      <c r="F15" s="59" t="n">
        <v>18292</v>
      </c>
      <c r="G15" s="61" t="n">
        <v>0.47</v>
      </c>
      <c r="H15" s="63" t="n">
        <v>0.3</v>
      </c>
      <c r="I15" s="65" t="n">
        <v>0.23</v>
      </c>
      <c r="J15" s="67" t="n">
        <v>1</v>
      </c>
    </row>
    <row r="16">
      <c r="A16" t="s">
        <v>95</v>
      </c>
      <c r="B16" s="55" t="n">
        <v>4396</v>
      </c>
      <c r="C16" s="56" t="n">
        <v>2237</v>
      </c>
      <c r="D16" s="57" t="n">
        <v>1503</v>
      </c>
      <c r="E16" s="58" t="n">
        <v>0</v>
      </c>
      <c r="F16" s="59" t="n">
        <v>8136</v>
      </c>
      <c r="G16" s="61" t="n">
        <v>0.54</v>
      </c>
      <c r="H16" s="63" t="n">
        <v>0.27</v>
      </c>
      <c r="I16" s="65" t="n">
        <v>0.18</v>
      </c>
      <c r="J16" s="67" t="n">
        <v>1</v>
      </c>
    </row>
    <row r="17">
      <c r="A17" t="s">
        <v>96</v>
      </c>
      <c r="B17" s="55" t="n">
        <v>5932</v>
      </c>
      <c r="C17" s="56" t="n">
        <v>4150</v>
      </c>
      <c r="D17" s="57" t="n">
        <v>2102</v>
      </c>
      <c r="E17" s="58" t="n">
        <v>0</v>
      </c>
      <c r="F17" s="59" t="n">
        <v>12182</v>
      </c>
      <c r="G17" s="61" t="n">
        <v>0.49</v>
      </c>
      <c r="H17" s="63" t="n">
        <v>0.34</v>
      </c>
      <c r="I17" s="65" t="n">
        <v>0.17</v>
      </c>
      <c r="J17" s="67" t="n">
        <v>1</v>
      </c>
    </row>
    <row r="18">
      <c r="A18" t="s">
        <v>126</v>
      </c>
      <c r="B18" s="68" t="n">
        <v>0</v>
      </c>
      <c r="C18" s="68" t="n">
        <v>0</v>
      </c>
      <c r="D18" s="68" t="n">
        <v>0</v>
      </c>
      <c r="E18" s="68" t="n">
        <v>0</v>
      </c>
      <c r="F18" s="68" t="n">
        <v>0</v>
      </c>
      <c r="G18" s="68" t="n">
        <v>0</v>
      </c>
      <c r="H18" s="68" t="n">
        <v>0</v>
      </c>
      <c r="I18" s="68" t="n">
        <v>0</v>
      </c>
      <c r="J18" s="68" t="n">
        <v>0</v>
      </c>
    </row>
    <row r="19">
      <c r="A19" t="s">
        <v>82</v>
      </c>
      <c r="B19" s="55" t="n">
        <v>57536</v>
      </c>
      <c r="C19" s="56" t="n">
        <v>38301</v>
      </c>
      <c r="D19" s="57" t="n">
        <v>30455</v>
      </c>
      <c r="E19" s="58" t="n">
        <v>7</v>
      </c>
      <c r="F19" s="59" t="n">
        <v>126296</v>
      </c>
      <c r="G19" s="61" t="n">
        <v>0.46</v>
      </c>
      <c r="H19" s="63" t="n">
        <v>0.3</v>
      </c>
      <c r="I19" s="65" t="n">
        <v>0.24</v>
      </c>
      <c r="J19" s="67" t="n">
        <v>1</v>
      </c>
    </row>
    <row r="20">
      <c r="A20" s="4" t="s">
        <v>17</v>
      </c>
      <c r="B20" t="s">
        <v>18</v>
      </c>
    </row>
    <row r="21">
      <c r="A21" s="4" t="s">
        <v>21</v>
      </c>
      <c r="B21" t="s">
        <v>22</v>
      </c>
    </row>
    <row r="22">
      <c r="A22" s="4" t="s">
        <v>31</v>
      </c>
      <c r="B22" t="s">
        <v>32</v>
      </c>
    </row>
    <row r="23">
      <c r="A23" s="4"/>
    </row>
  </sheetData>
  <pageMargins left="0.7" right="0.7" top="0.75" bottom="0.75" header="0.3" footer="0.3"/>
  <pageSetup paperSize="9" orientation="portrait" horizontalDpi="300" verticalDpi="300" r:id="rId2"/>
  <tableParts count="1">
    <tablePart r:id="rId1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20.71"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2.71" hidden="0" customWidth="1"/>
    <col min="9" max="9" width="12.71" hidden="0" customWidth="1"/>
    <col min="10" max="10" width="12.71" hidden="0" customWidth="1"/>
  </cols>
  <sheetData>
    <row r="1">
      <c r="A1" s="1" t="s">
        <v>146</v>
      </c>
    </row>
    <row r="2">
      <c r="A2" t="s">
        <v>147</v>
      </c>
    </row>
    <row r="3">
      <c r="A3" t="s">
        <v>37</v>
      </c>
    </row>
    <row r="4">
      <c r="A4" t="s">
        <v>148</v>
      </c>
    </row>
    <row r="5">
      <c r="A5" s="18" t="s">
        <v>156</v>
      </c>
    </row>
    <row r="6">
      <c r="A6" s="5" t="s">
        <v>84</v>
      </c>
      <c r="B6" s="5" t="s">
        <v>149</v>
      </c>
      <c r="C6" s="5" t="s">
        <v>150</v>
      </c>
      <c r="D6" s="5" t="s">
        <v>151</v>
      </c>
      <c r="E6" s="5" t="s">
        <v>152</v>
      </c>
      <c r="F6" s="5" t="s">
        <v>82</v>
      </c>
      <c r="G6" s="5" t="s">
        <v>153</v>
      </c>
      <c r="H6" s="5" t="s">
        <v>154</v>
      </c>
      <c r="I6" s="5" t="s">
        <v>155</v>
      </c>
      <c r="J6" s="5" t="s">
        <v>137</v>
      </c>
    </row>
    <row r="7">
      <c r="A7" t="s">
        <v>85</v>
      </c>
      <c r="B7" s="69" t="n">
        <v>312</v>
      </c>
      <c r="C7" s="70" t="n">
        <v>56</v>
      </c>
      <c r="D7" s="71" t="n">
        <v>9</v>
      </c>
      <c r="E7" s="72" t="n">
        <v>0</v>
      </c>
      <c r="F7" s="73" t="n">
        <v>381</v>
      </c>
      <c r="G7" s="75" t="n">
        <v>0.82</v>
      </c>
      <c r="H7" s="77" t="n">
        <v>0.15</v>
      </c>
      <c r="I7" s="79" t="n">
        <v>0.02</v>
      </c>
      <c r="J7" s="81" t="n">
        <v>1</v>
      </c>
    </row>
    <row r="8">
      <c r="A8" t="s">
        <v>86</v>
      </c>
      <c r="B8" s="69" t="n">
        <v>3142</v>
      </c>
      <c r="C8" s="70" t="n">
        <v>707</v>
      </c>
      <c r="D8" s="71" t="n">
        <v>95</v>
      </c>
      <c r="E8" s="72" t="n">
        <v>0</v>
      </c>
      <c r="F8" s="73" t="n">
        <v>3948</v>
      </c>
      <c r="G8" s="75" t="n">
        <v>0.8</v>
      </c>
      <c r="H8" s="77" t="n">
        <v>0.18</v>
      </c>
      <c r="I8" s="79" t="n">
        <v>0.02</v>
      </c>
      <c r="J8" s="81" t="n">
        <v>1</v>
      </c>
    </row>
    <row r="9">
      <c r="A9" t="s">
        <v>87</v>
      </c>
      <c r="B9" s="69" t="n">
        <v>3039</v>
      </c>
      <c r="C9" s="70" t="n">
        <v>1066</v>
      </c>
      <c r="D9" s="71" t="n">
        <v>123</v>
      </c>
      <c r="E9" s="72" t="n">
        <v>0</v>
      </c>
      <c r="F9" s="73" t="n">
        <v>4227</v>
      </c>
      <c r="G9" s="75" t="n">
        <v>0.72</v>
      </c>
      <c r="H9" s="77" t="n">
        <v>0.25</v>
      </c>
      <c r="I9" s="79" t="n">
        <v>0.03</v>
      </c>
      <c r="J9" s="81" t="n">
        <v>1</v>
      </c>
    </row>
    <row r="10">
      <c r="A10" t="s">
        <v>88</v>
      </c>
      <c r="B10" s="69" t="n">
        <v>2409</v>
      </c>
      <c r="C10" s="70" t="n">
        <v>1384</v>
      </c>
      <c r="D10" s="71" t="n">
        <v>154</v>
      </c>
      <c r="E10" s="72" t="n">
        <v>0</v>
      </c>
      <c r="F10" s="73" t="n">
        <v>3951</v>
      </c>
      <c r="G10" s="75" t="n">
        <v>0.61</v>
      </c>
      <c r="H10" s="77" t="n">
        <v>0.35</v>
      </c>
      <c r="I10" s="79" t="n">
        <v>0.04</v>
      </c>
      <c r="J10" s="81" t="n">
        <v>1</v>
      </c>
    </row>
    <row r="11">
      <c r="A11" t="s">
        <v>89</v>
      </c>
      <c r="B11" s="69" t="n">
        <v>2371</v>
      </c>
      <c r="C11" s="70" t="n">
        <v>1752</v>
      </c>
      <c r="D11" s="71" t="n">
        <v>155</v>
      </c>
      <c r="E11" s="72" t="n">
        <v>0</v>
      </c>
      <c r="F11" s="73" t="n">
        <v>4286</v>
      </c>
      <c r="G11" s="75" t="n">
        <v>0.55</v>
      </c>
      <c r="H11" s="77" t="n">
        <v>0.41</v>
      </c>
      <c r="I11" s="79" t="n">
        <v>0.04</v>
      </c>
      <c r="J11" s="81" t="n">
        <v>1</v>
      </c>
    </row>
    <row r="12">
      <c r="A12" t="s">
        <v>90</v>
      </c>
      <c r="B12" s="69" t="n">
        <v>2436</v>
      </c>
      <c r="C12" s="70" t="n">
        <v>1968</v>
      </c>
      <c r="D12" s="71" t="n">
        <v>151</v>
      </c>
      <c r="E12" s="72" t="n">
        <v>0</v>
      </c>
      <c r="F12" s="73" t="n">
        <v>4563</v>
      </c>
      <c r="G12" s="75" t="n">
        <v>0.53</v>
      </c>
      <c r="H12" s="77" t="n">
        <v>0.43</v>
      </c>
      <c r="I12" s="79" t="n">
        <v>0.03</v>
      </c>
      <c r="J12" s="81" t="n">
        <v>1</v>
      </c>
    </row>
    <row r="13">
      <c r="A13" t="s">
        <v>91</v>
      </c>
      <c r="B13" s="69" t="n">
        <v>2499</v>
      </c>
      <c r="C13" s="70" t="n">
        <v>2198</v>
      </c>
      <c r="D13" s="71" t="n">
        <v>164</v>
      </c>
      <c r="E13" s="72" t="n">
        <v>0</v>
      </c>
      <c r="F13" s="73" t="n">
        <v>4861</v>
      </c>
      <c r="G13" s="75" t="n">
        <v>0.51</v>
      </c>
      <c r="H13" s="77" t="n">
        <v>0.45</v>
      </c>
      <c r="I13" s="79" t="n">
        <v>0.03</v>
      </c>
      <c r="J13" s="81" t="n">
        <v>1</v>
      </c>
    </row>
    <row r="14">
      <c r="A14" t="s">
        <v>92</v>
      </c>
      <c r="B14" s="69" t="n">
        <v>3056</v>
      </c>
      <c r="C14" s="70" t="n">
        <v>2992</v>
      </c>
      <c r="D14" s="71" t="n">
        <v>207</v>
      </c>
      <c r="E14" s="72" t="n">
        <v>0</v>
      </c>
      <c r="F14" s="73" t="n">
        <v>6256</v>
      </c>
      <c r="G14" s="75" t="n">
        <v>0.49</v>
      </c>
      <c r="H14" s="77" t="n">
        <v>0.48</v>
      </c>
      <c r="I14" s="79" t="n">
        <v>0.03</v>
      </c>
      <c r="J14" s="81" t="n">
        <v>1</v>
      </c>
    </row>
    <row r="15">
      <c r="A15" t="s">
        <v>93</v>
      </c>
      <c r="B15" s="69" t="n">
        <v>3785</v>
      </c>
      <c r="C15" s="70" t="n">
        <v>3764</v>
      </c>
      <c r="D15" s="71" t="n">
        <v>208</v>
      </c>
      <c r="E15" s="72" t="n">
        <v>0</v>
      </c>
      <c r="F15" s="73" t="n">
        <v>7762</v>
      </c>
      <c r="G15" s="75" t="n">
        <v>0.49</v>
      </c>
      <c r="H15" s="77" t="n">
        <v>0.48</v>
      </c>
      <c r="I15" s="79" t="n">
        <v>0.03</v>
      </c>
      <c r="J15" s="81" t="n">
        <v>1</v>
      </c>
    </row>
    <row r="16">
      <c r="A16" t="s">
        <v>94</v>
      </c>
      <c r="B16" s="69" t="n">
        <v>3528</v>
      </c>
      <c r="C16" s="70" t="n">
        <v>3923</v>
      </c>
      <c r="D16" s="71" t="n">
        <v>241</v>
      </c>
      <c r="E16" s="72" t="n">
        <v>0</v>
      </c>
      <c r="F16" s="73" t="n">
        <v>7698</v>
      </c>
      <c r="G16" s="75" t="n">
        <v>0.46</v>
      </c>
      <c r="H16" s="77" t="n">
        <v>0.51</v>
      </c>
      <c r="I16" s="79" t="n">
        <v>0.03</v>
      </c>
      <c r="J16" s="81" t="n">
        <v>1</v>
      </c>
    </row>
    <row r="17">
      <c r="A17" t="s">
        <v>95</v>
      </c>
      <c r="B17" s="69" t="n">
        <v>1851</v>
      </c>
      <c r="C17" s="70" t="n">
        <v>1545</v>
      </c>
      <c r="D17" s="71" t="n">
        <v>102</v>
      </c>
      <c r="E17" s="72" t="n">
        <v>0</v>
      </c>
      <c r="F17" s="73" t="n">
        <v>3494</v>
      </c>
      <c r="G17" s="75" t="n">
        <v>0.53</v>
      </c>
      <c r="H17" s="77" t="n">
        <v>0.44</v>
      </c>
      <c r="I17" s="79" t="n">
        <v>0.03</v>
      </c>
      <c r="J17" s="81" t="n">
        <v>1</v>
      </c>
    </row>
    <row r="18">
      <c r="A18" t="s">
        <v>96</v>
      </c>
      <c r="B18" s="69" t="n">
        <v>2510</v>
      </c>
      <c r="C18" s="70" t="n">
        <v>2677</v>
      </c>
      <c r="D18" s="71" t="n">
        <v>146</v>
      </c>
      <c r="E18" s="72" t="n">
        <v>0</v>
      </c>
      <c r="F18" s="73" t="n">
        <v>5333</v>
      </c>
      <c r="G18" s="75" t="n">
        <v>0.47</v>
      </c>
      <c r="H18" s="77" t="n">
        <v>0.5</v>
      </c>
      <c r="I18" s="79" t="n">
        <v>0.03</v>
      </c>
      <c r="J18" s="81" t="n">
        <v>1</v>
      </c>
    </row>
    <row r="19">
      <c r="A19" t="s">
        <v>126</v>
      </c>
      <c r="B19" s="82" t="n">
        <v>0</v>
      </c>
      <c r="C19" s="82" t="n">
        <v>0</v>
      </c>
      <c r="D19" s="82" t="n">
        <v>0</v>
      </c>
      <c r="E19" s="82" t="n">
        <v>0</v>
      </c>
      <c r="F19" s="82" t="n">
        <v>0</v>
      </c>
      <c r="G19" s="82" t="n">
        <v>0</v>
      </c>
      <c r="H19" s="82" t="n">
        <v>0</v>
      </c>
      <c r="I19" s="82" t="n">
        <v>0</v>
      </c>
      <c r="J19" s="82" t="n">
        <v>0</v>
      </c>
    </row>
    <row r="20">
      <c r="A20" t="s">
        <v>82</v>
      </c>
      <c r="B20" s="69" t="n">
        <v>30959</v>
      </c>
      <c r="C20" s="70" t="n">
        <v>24031</v>
      </c>
      <c r="D20" s="71" t="n">
        <v>1765</v>
      </c>
      <c r="E20" s="72" t="n">
        <v>0</v>
      </c>
      <c r="F20" s="73" t="n">
        <v>56754</v>
      </c>
      <c r="G20" s="75" t="n">
        <v>0.55</v>
      </c>
      <c r="H20" s="77" t="n">
        <v>0.42</v>
      </c>
      <c r="I20" s="79" t="n">
        <v>0.03</v>
      </c>
      <c r="J20" s="81" t="n">
        <v>1</v>
      </c>
    </row>
    <row r="22">
      <c r="A22" s="18" t="s">
        <v>157</v>
      </c>
    </row>
    <row r="23">
      <c r="A23" s="5" t="s">
        <v>84</v>
      </c>
      <c r="B23" s="5" t="s">
        <v>149</v>
      </c>
      <c r="C23" s="5" t="s">
        <v>150</v>
      </c>
      <c r="D23" s="5" t="s">
        <v>151</v>
      </c>
      <c r="E23" s="5" t="s">
        <v>152</v>
      </c>
      <c r="F23" s="5" t="s">
        <v>82</v>
      </c>
      <c r="G23" s="5" t="s">
        <v>153</v>
      </c>
      <c r="H23" s="5" t="s">
        <v>154</v>
      </c>
      <c r="I23" s="5" t="s">
        <v>155</v>
      </c>
      <c r="J23" s="5" t="s">
        <v>137</v>
      </c>
    </row>
    <row r="24">
      <c r="A24" s="4" t="s">
        <v>85</v>
      </c>
      <c r="B24" s="83" t="n">
        <v>259</v>
      </c>
      <c r="C24" s="84" t="n">
        <v>80</v>
      </c>
      <c r="D24" s="85" t="n">
        <v>20</v>
      </c>
      <c r="E24" s="86" t="n">
        <v>0</v>
      </c>
      <c r="F24" s="87" t="n">
        <v>355</v>
      </c>
      <c r="G24" s="89" t="n">
        <v>0.73</v>
      </c>
      <c r="H24" s="91" t="n">
        <v>0.23</v>
      </c>
      <c r="I24" s="93" t="n">
        <v>0.06</v>
      </c>
      <c r="J24" s="95" t="n">
        <v>1</v>
      </c>
    </row>
    <row r="25">
      <c r="A25" t="s">
        <v>86</v>
      </c>
      <c r="B25" s="83" t="n">
        <v>1883</v>
      </c>
      <c r="C25" s="84" t="n">
        <v>772</v>
      </c>
      <c r="D25" s="85" t="n">
        <v>116</v>
      </c>
      <c r="E25" s="86" t="n">
        <v>0</v>
      </c>
      <c r="F25" s="87" t="n">
        <v>2770</v>
      </c>
      <c r="G25" s="89" t="n">
        <v>0.68</v>
      </c>
      <c r="H25" s="91" t="n">
        <v>0.28</v>
      </c>
      <c r="I25" s="93" t="n">
        <v>0.04</v>
      </c>
      <c r="J25" s="95" t="n">
        <v>1</v>
      </c>
    </row>
    <row r="26">
      <c r="A26" t="s">
        <v>87</v>
      </c>
      <c r="B26" s="83" t="n">
        <v>2015</v>
      </c>
      <c r="C26" s="84" t="n">
        <v>1269</v>
      </c>
      <c r="D26" s="85" t="n">
        <v>147</v>
      </c>
      <c r="E26" s="86" t="n">
        <v>0</v>
      </c>
      <c r="F26" s="87" t="n">
        <v>3433</v>
      </c>
      <c r="G26" s="89" t="n">
        <v>0.59</v>
      </c>
      <c r="H26" s="91" t="n">
        <v>0.37</v>
      </c>
      <c r="I26" s="93" t="n">
        <v>0.04</v>
      </c>
      <c r="J26" s="95" t="n">
        <v>1</v>
      </c>
    </row>
    <row r="27">
      <c r="A27" t="s">
        <v>88</v>
      </c>
      <c r="B27" s="83" t="n">
        <v>2147</v>
      </c>
      <c r="C27" s="84" t="n">
        <v>1816</v>
      </c>
      <c r="D27" s="85" t="n">
        <v>191</v>
      </c>
      <c r="E27" s="86" t="n">
        <v>0</v>
      </c>
      <c r="F27" s="87" t="n">
        <v>4152</v>
      </c>
      <c r="G27" s="89" t="n">
        <v>0.52</v>
      </c>
      <c r="H27" s="91" t="n">
        <v>0.44</v>
      </c>
      <c r="I27" s="93" t="n">
        <v>0.05</v>
      </c>
      <c r="J27" s="95" t="n">
        <v>1</v>
      </c>
    </row>
    <row r="28">
      <c r="A28" t="s">
        <v>89</v>
      </c>
      <c r="B28" s="83" t="n">
        <v>2499</v>
      </c>
      <c r="C28" s="84" t="n">
        <v>2330</v>
      </c>
      <c r="D28" s="85" t="n">
        <v>175</v>
      </c>
      <c r="E28" s="86" t="n">
        <v>0</v>
      </c>
      <c r="F28" s="87" t="n">
        <v>4999</v>
      </c>
      <c r="G28" s="89" t="n">
        <v>0.5</v>
      </c>
      <c r="H28" s="91" t="n">
        <v>0.47</v>
      </c>
      <c r="I28" s="93" t="n">
        <v>0.04</v>
      </c>
      <c r="J28" s="95" t="n">
        <v>1</v>
      </c>
    </row>
    <row r="29">
      <c r="A29" t="s">
        <v>90</v>
      </c>
      <c r="B29" s="83" t="n">
        <v>2877</v>
      </c>
      <c r="C29" s="84" t="n">
        <v>2762</v>
      </c>
      <c r="D29" s="85" t="n">
        <v>176</v>
      </c>
      <c r="E29" s="86" t="n">
        <v>0</v>
      </c>
      <c r="F29" s="87" t="n">
        <v>5809</v>
      </c>
      <c r="G29" s="89" t="n">
        <v>0.5</v>
      </c>
      <c r="H29" s="91" t="n">
        <v>0.48</v>
      </c>
      <c r="I29" s="93" t="n">
        <v>0.03</v>
      </c>
      <c r="J29" s="95" t="n">
        <v>1</v>
      </c>
    </row>
    <row r="30">
      <c r="A30" t="s">
        <v>91</v>
      </c>
      <c r="B30" s="83" t="n">
        <v>2973</v>
      </c>
      <c r="C30" s="84" t="n">
        <v>2974</v>
      </c>
      <c r="D30" s="85" t="n">
        <v>151</v>
      </c>
      <c r="E30" s="86" t="n">
        <v>0</v>
      </c>
      <c r="F30" s="87" t="n">
        <v>6099</v>
      </c>
      <c r="G30" s="89" t="n">
        <v>0.49</v>
      </c>
      <c r="H30" s="91" t="n">
        <v>0.49</v>
      </c>
      <c r="I30" s="93" t="n">
        <v>0.02</v>
      </c>
      <c r="J30" s="95" t="n">
        <v>1</v>
      </c>
    </row>
    <row r="31">
      <c r="A31" t="s">
        <v>92</v>
      </c>
      <c r="B31" s="83" t="n">
        <v>4160</v>
      </c>
      <c r="C31" s="84" t="n">
        <v>4360</v>
      </c>
      <c r="D31" s="85" t="n">
        <v>171</v>
      </c>
      <c r="E31" s="86" t="n">
        <v>0</v>
      </c>
      <c r="F31" s="87" t="n">
        <v>8695</v>
      </c>
      <c r="G31" s="89" t="n">
        <v>0.48</v>
      </c>
      <c r="H31" s="91" t="n">
        <v>0.5</v>
      </c>
      <c r="I31" s="93" t="n">
        <v>0.02</v>
      </c>
      <c r="J31" s="95" t="n">
        <v>1</v>
      </c>
    </row>
    <row r="32">
      <c r="A32" t="s">
        <v>93</v>
      </c>
      <c r="B32" s="83" t="n">
        <v>5238</v>
      </c>
      <c r="C32" s="84" t="n">
        <v>5657</v>
      </c>
      <c r="D32" s="85" t="n">
        <v>239</v>
      </c>
      <c r="E32" s="86" t="n">
        <v>0</v>
      </c>
      <c r="F32" s="87" t="n">
        <v>11134</v>
      </c>
      <c r="G32" s="89" t="n">
        <v>0.47</v>
      </c>
      <c r="H32" s="91" t="n">
        <v>0.51</v>
      </c>
      <c r="I32" s="93" t="n">
        <v>0.02</v>
      </c>
      <c r="J32" s="95" t="n">
        <v>1</v>
      </c>
    </row>
    <row r="33">
      <c r="A33" t="s">
        <v>94</v>
      </c>
      <c r="B33" s="83" t="n">
        <v>4768</v>
      </c>
      <c r="C33" s="84" t="n">
        <v>5620</v>
      </c>
      <c r="D33" s="85" t="n">
        <v>203</v>
      </c>
      <c r="E33" s="86" t="n">
        <v>0</v>
      </c>
      <c r="F33" s="87" t="n">
        <v>10595</v>
      </c>
      <c r="G33" s="89" t="n">
        <v>0.45</v>
      </c>
      <c r="H33" s="91" t="n">
        <v>0.53</v>
      </c>
      <c r="I33" s="93" t="n">
        <v>0.02</v>
      </c>
      <c r="J33" s="95" t="n">
        <v>1</v>
      </c>
    </row>
    <row r="34">
      <c r="A34" t="s">
        <v>95</v>
      </c>
      <c r="B34" s="83" t="n">
        <v>2400</v>
      </c>
      <c r="C34" s="84" t="n">
        <v>2147</v>
      </c>
      <c r="D34" s="85" t="n">
        <v>100</v>
      </c>
      <c r="E34" s="86" t="n">
        <v>0</v>
      </c>
      <c r="F34" s="87" t="n">
        <v>4645</v>
      </c>
      <c r="G34" s="89" t="n">
        <v>0.52</v>
      </c>
      <c r="H34" s="91" t="n">
        <v>0.46</v>
      </c>
      <c r="I34" s="93" t="n">
        <v>0.02</v>
      </c>
      <c r="J34" s="95" t="n">
        <v>1</v>
      </c>
    </row>
    <row r="35">
      <c r="A35" t="s">
        <v>96</v>
      </c>
      <c r="B35" s="83" t="n">
        <v>3331</v>
      </c>
      <c r="C35" s="84" t="n">
        <v>3395</v>
      </c>
      <c r="D35" s="85" t="n">
        <v>127</v>
      </c>
      <c r="E35" s="86" t="n">
        <v>0</v>
      </c>
      <c r="F35" s="87" t="n">
        <v>6851</v>
      </c>
      <c r="G35" s="89" t="n">
        <v>0.49</v>
      </c>
      <c r="H35" s="91" t="n">
        <v>0.5</v>
      </c>
      <c r="I35" s="93" t="n">
        <v>0.02</v>
      </c>
      <c r="J35" s="95" t="n">
        <v>1</v>
      </c>
    </row>
    <row r="36">
      <c r="A36" t="s">
        <v>126</v>
      </c>
      <c r="B36" s="96" t="n">
        <v>0</v>
      </c>
      <c r="C36" s="96" t="n">
        <v>0</v>
      </c>
      <c r="D36" s="96" t="n">
        <v>0</v>
      </c>
      <c r="E36" s="96" t="n">
        <v>0</v>
      </c>
      <c r="F36" s="96" t="n">
        <v>0</v>
      </c>
      <c r="G36" s="96" t="n">
        <v>0</v>
      </c>
      <c r="H36" s="96" t="n">
        <v>0</v>
      </c>
      <c r="I36" s="96" t="n">
        <v>0</v>
      </c>
      <c r="J36" s="96" t="n">
        <v>0</v>
      </c>
    </row>
    <row r="37">
      <c r="A37" t="s">
        <v>82</v>
      </c>
      <c r="B37" s="83" t="n">
        <v>34548</v>
      </c>
      <c r="C37" s="84" t="n">
        <v>33176</v>
      </c>
      <c r="D37" s="85" t="n">
        <v>1811</v>
      </c>
      <c r="E37" s="86" t="n">
        <v>5</v>
      </c>
      <c r="F37" s="87" t="n">
        <v>69543</v>
      </c>
      <c r="G37" s="89" t="n">
        <v>0.5</v>
      </c>
      <c r="H37" s="91" t="n">
        <v>0.48</v>
      </c>
      <c r="I37" s="93" t="n">
        <v>0.03</v>
      </c>
      <c r="J37" s="95" t="n">
        <v>1</v>
      </c>
    </row>
    <row r="38">
      <c r="A38" t="s">
        <v>17</v>
      </c>
      <c r="B38" t="s">
        <v>18</v>
      </c>
    </row>
    <row r="39">
      <c r="A39" t="s">
        <v>21</v>
      </c>
      <c r="B39" t="s">
        <v>22</v>
      </c>
    </row>
    <row r="40">
      <c r="A40" t="s">
        <v>31</v>
      </c>
      <c r="B40" t="s">
        <v>32</v>
      </c>
    </row>
    <row r="41">
      <c r="A41" s="4"/>
    </row>
    <row r="42">
      <c r="A42" s="4"/>
    </row>
    <row r="43">
      <c r="A43" s="4"/>
    </row>
    <row r="44">
      <c r="A44" s="4"/>
    </row>
    <row r="45">
      <c r="A45" s="4"/>
    </row>
    <row r="46">
      <c r="A46" s="4"/>
    </row>
    <row r="47">
      <c r="A47" s="4"/>
    </row>
    <row r="48">
      <c r="A48" s="4"/>
    </row>
    <row r="49">
      <c r="A49" s="4"/>
    </row>
    <row r="50">
      <c r="A50" s="4"/>
    </row>
    <row r="51">
      <c r="A51" s="4"/>
    </row>
    <row r="52">
      <c r="A52" s="4"/>
    </row>
    <row r="53">
      <c r="A53" s="4"/>
    </row>
    <row r="54">
      <c r="A54" s="4"/>
    </row>
    <row r="55">
      <c r="A55" s="4"/>
    </row>
    <row r="56">
      <c r="A56" s="4"/>
    </row>
  </sheetData>
  <pageMargins left="0.7" right="0.7" top="0.75" bottom="0.75" header="0.3" footer="0.3"/>
  <pageSetup paperSize="9" orientation="portrait" horizontalDpi="300" verticalDpi="300" r:id="rId2"/>
  <tableParts count="2">
    <tablePart r:id="rId16"/>
    <tablePart r:id="rId17"/>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1" max="1" width="28.71" hidden="0" customWidth="1"/>
    <col min="2" max="2" width="8.71" hidden="0" customWidth="1"/>
    <col min="3" max="3" width="8.71" hidden="0" customWidth="1"/>
    <col min="4" max="4" width="8.71" hidden="0" customWidth="1"/>
    <col min="5" max="5" width="8.71" hidden="0" customWidth="1"/>
    <col min="6" max="6" width="8.71" hidden="0" customWidth="1"/>
    <col min="7" max="7" width="8.71" hidden="0" customWidth="1"/>
    <col min="8" max="8" width="8.71" hidden="0" customWidth="1"/>
    <col min="9" max="9" width="8.71" hidden="0" customWidth="1"/>
    <col min="10" max="10" width="8.71" hidden="0" customWidth="1"/>
    <col min="11" max="11" width="8.71" hidden="0" customWidth="1"/>
    <col min="12" max="12" width="8.71" hidden="0" customWidth="1"/>
    <col min="13" max="13" width="8.71" hidden="0" customWidth="1"/>
  </cols>
  <sheetData>
    <row r="1">
      <c r="A1" s="1" t="s">
        <v>158</v>
      </c>
    </row>
    <row r="2">
      <c r="A2" t="s">
        <v>108</v>
      </c>
    </row>
    <row r="3">
      <c r="A3" t="s">
        <v>109</v>
      </c>
    </row>
    <row r="4">
      <c r="A4" t="s">
        <v>159</v>
      </c>
    </row>
    <row r="5">
      <c r="A5" s="5" t="s">
        <v>160</v>
      </c>
      <c r="B5" s="5" t="s">
        <v>48</v>
      </c>
      <c r="C5" s="5" t="s">
        <v>49</v>
      </c>
      <c r="D5" s="5" t="s">
        <v>50</v>
      </c>
      <c r="E5" s="5" t="s">
        <v>51</v>
      </c>
      <c r="F5" s="5" t="s">
        <v>52</v>
      </c>
      <c r="G5" s="5" t="s">
        <v>53</v>
      </c>
      <c r="H5" s="5" t="s">
        <v>54</v>
      </c>
      <c r="I5" s="5" t="s">
        <v>55</v>
      </c>
      <c r="J5" s="5" t="s">
        <v>56</v>
      </c>
      <c r="K5" s="5" t="s">
        <v>57</v>
      </c>
      <c r="L5" s="5" t="s">
        <v>58</v>
      </c>
      <c r="M5" s="5" t="s">
        <v>59</v>
      </c>
    </row>
    <row r="6">
      <c r="A6" t="s">
        <v>161</v>
      </c>
      <c r="B6" s="97" t="n">
        <v>271772</v>
      </c>
      <c r="C6" s="98" t="n">
        <v>263324</v>
      </c>
      <c r="D6" s="99" t="n">
        <v>253719</v>
      </c>
      <c r="E6" s="100" t="n">
        <v>245341</v>
      </c>
      <c r="F6" s="101" t="n">
        <v>234616</v>
      </c>
      <c r="G6" s="102" t="n">
        <v>218609</v>
      </c>
      <c r="H6" s="103" t="n">
        <v>204202</v>
      </c>
      <c r="I6" s="104" t="n">
        <v>188913</v>
      </c>
      <c r="J6" s="105" t="n">
        <v>172699</v>
      </c>
      <c r="K6" s="106" t="n">
        <v>157580</v>
      </c>
      <c r="L6" s="107" t="n">
        <v>142759</v>
      </c>
      <c r="M6" s="108" t="n">
        <v>126296</v>
      </c>
    </row>
    <row r="7">
      <c r="A7" t="s">
        <v>162</v>
      </c>
      <c r="B7" s="97" t="n">
        <v>107190</v>
      </c>
      <c r="C7" s="98" t="n">
        <v>122215</v>
      </c>
      <c r="D7" s="99" t="n">
        <v>137605</v>
      </c>
      <c r="E7" s="100" t="n">
        <v>153920</v>
      </c>
      <c r="F7" s="101" t="n">
        <v>170535</v>
      </c>
      <c r="G7" s="102" t="n">
        <v>192775</v>
      </c>
      <c r="H7" s="103" t="n">
        <v>213595</v>
      </c>
      <c r="I7" s="104" t="n">
        <v>233900</v>
      </c>
      <c r="J7" s="105" t="n">
        <v>254615</v>
      </c>
      <c r="K7" s="106" t="n">
        <v>274980</v>
      </c>
      <c r="L7" s="107" t="n">
        <v>293515</v>
      </c>
      <c r="M7" s="108" t="n">
        <v>314495</v>
      </c>
    </row>
    <row r="8">
      <c r="A8" t="s">
        <v>163</v>
      </c>
      <c r="B8" s="97" t="n">
        <v>49960</v>
      </c>
      <c r="C8" s="98" t="n">
        <v>56235</v>
      </c>
      <c r="D8" s="99" t="n">
        <v>62770</v>
      </c>
      <c r="E8" s="100" t="n">
        <v>70830</v>
      </c>
      <c r="F8" s="101" t="n">
        <v>76505</v>
      </c>
      <c r="G8" s="102" t="n">
        <v>83255</v>
      </c>
      <c r="H8" s="103" t="n">
        <v>90005</v>
      </c>
      <c r="I8" s="104" t="n">
        <v>95355</v>
      </c>
      <c r="J8" s="105" t="n">
        <v>100315</v>
      </c>
      <c r="K8" s="106" t="n">
        <v>105255</v>
      </c>
      <c r="L8" s="107" t="n">
        <v>110035</v>
      </c>
      <c r="M8" s="108" t="n">
        <v>115035</v>
      </c>
    </row>
    <row r="9">
      <c r="A9" t="s">
        <v>164</v>
      </c>
      <c r="B9" s="97" t="n">
        <v>57230</v>
      </c>
      <c r="C9" s="98" t="n">
        <v>65980</v>
      </c>
      <c r="D9" s="99" t="n">
        <v>74835</v>
      </c>
      <c r="E9" s="100" t="n">
        <v>83090</v>
      </c>
      <c r="F9" s="101" t="n">
        <v>94030</v>
      </c>
      <c r="G9" s="102" t="n">
        <v>109520</v>
      </c>
      <c r="H9" s="103" t="n">
        <v>123590</v>
      </c>
      <c r="I9" s="104" t="n">
        <v>138545</v>
      </c>
      <c r="J9" s="105" t="n">
        <v>154300</v>
      </c>
      <c r="K9" s="106" t="n">
        <v>169725</v>
      </c>
      <c r="L9" s="107" t="n">
        <v>183480</v>
      </c>
      <c r="M9" s="108" t="n">
        <v>199460</v>
      </c>
    </row>
    <row r="10">
      <c r="A10" s="4" t="s">
        <v>17</v>
      </c>
      <c r="B10" t="s">
        <v>18</v>
      </c>
    </row>
    <row r="11">
      <c r="A11" s="4" t="s">
        <v>29</v>
      </c>
      <c r="B11" t="s">
        <v>30</v>
      </c>
    </row>
    <row r="12">
      <c r="A12" s="4" t="s">
        <v>33</v>
      </c>
      <c r="B12" t="s">
        <v>34</v>
      </c>
    </row>
    <row r="13">
      <c r="A13" s="4"/>
    </row>
  </sheetData>
  <pageMargins left="0.7" right="0.7" top="0.75" bottom="0.75" header="0.3" footer="0.3"/>
  <pageSetup paperSize="9" orientation="portrait" horizontalDpi="300" verticalDpi="300" r:id="rId2"/>
  <tableParts count="1">
    <tablePart r:id="rId18"/>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u456874</dc:creator>
  <cp:lastModifiedBy>u456874</cp:lastModifiedBy>
  <dcterms:created xsi:type="dcterms:W3CDTF">2024-09-11T09:48:03Z</dcterms:created>
</coreProperties>
</file>