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6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xl/tables/table74.xml" ContentType="application/vnd.openxmlformats-officedocument.spreadsheetml.table+xml"/>
  <Override PartName="/xl/tables/table75.xml" ContentType="application/vnd.openxmlformats-officedocument.spreadsheetml.table+xml"/>
  <Override PartName="/xl/tables/table76.xml" ContentType="application/vnd.openxmlformats-officedocument.spreadsheetml.table+xml"/>
  <Override PartName="/xl/tables/table77.xml" ContentType="application/vnd.openxmlformats-officedocument.spreadsheetml.table+xml"/>
  <Override PartName="/xl/tables/table78.xml" ContentType="application/vnd.openxmlformats-officedocument.spreadsheetml.table+xml"/>
  <Override PartName="/xl/tables/table79.xml" ContentType="application/vnd.openxmlformats-officedocument.spreadsheetml.table+xml"/>
  <Override PartName="/xl/tables/table80.xml" ContentType="application/vnd.openxmlformats-officedocument.spreadsheetml.table+xml"/>
  <Override PartName="/xl/tables/table81.xml" ContentType="application/vnd.openxmlformats-officedocument.spreadsheetml.table+xml"/>
  <Override PartName="/xl/tables/table82.xml" ContentType="application/vnd.openxmlformats-officedocument.spreadsheetml.table+xml"/>
  <Override PartName="/xl/tables/table83.xml" ContentType="application/vnd.openxmlformats-officedocument.spreadsheetml.table+xml"/>
  <Override PartName="/xl/tables/table84.xml" ContentType="application/vnd.openxmlformats-officedocument.spreadsheetml.table+xml"/>
  <Override PartName="/xl/tables/table85.xml" ContentType="application/vnd.openxmlformats-officedocument.spreadsheetml.table+xml"/>
  <Override PartName="/xl/tables/table86.xml" ContentType="application/vnd.openxmlformats-officedocument.spreadsheetml.table+xml"/>
  <Override PartName="/xl/tables/table87.xml" ContentType="application/vnd.openxmlformats-officedocument.spreadsheetml.table+xml"/>
  <Override PartName="/xl/tables/table88.xml" ContentType="application/vnd.openxmlformats-officedocument.spreadsheetml.table+xml"/>
  <Override PartName="/xl/tables/table89.xml" ContentType="application/vnd.openxmlformats-officedocument.spreadsheetml.table+xml"/>
  <Override PartName="/xl/tables/table90.xml" ContentType="application/vnd.openxmlformats-officedocument.spreadsheetml.table+xml"/>
  <Override PartName="/xl/tables/table91.xml" ContentType="application/vnd.openxmlformats-officedocument.spreadsheetml.table+xml"/>
  <Override PartName="/xl/tables/table92.xml" ContentType="application/vnd.openxmlformats-officedocument.spreadsheetml.table+xml"/>
  <Override PartName="/xl/tables/table93.xml" ContentType="application/vnd.openxmlformats-officedocument.spreadsheetml.table+xml"/>
  <Override PartName="/xl/tables/table94.xml" ContentType="application/vnd.openxmlformats-officedocument.spreadsheetml.table+xml"/>
  <Override PartName="/xl/tables/table95.xml" ContentType="application/vnd.openxmlformats-officedocument.spreadsheetml.table+xml"/>
  <Override PartName="/xl/tables/table96.xml" ContentType="application/vnd.openxmlformats-officedocument.spreadsheetml.table+xml"/>
  <Override PartName="/xl/tables/table97.xml" ContentType="application/vnd.openxmlformats-officedocument.spreadsheetml.table+xml"/>
  <Override PartName="/xl/tables/table98.xml" ContentType="application/vnd.openxmlformats-officedocument.spreadsheetml.table+xml"/>
  <Override PartName="/xl/tables/table9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s0177a\datashare\Social_Security_Scotland\Statistics\Equalities Monitoring Forms\Client Diversity publication - to March 2024\Final Documents\"/>
    </mc:Choice>
  </mc:AlternateContent>
  <xr:revisionPtr revIDLastSave="0" documentId="13_ncr:1_{3FD1F3F9-7E59-4146-9DC5-2445DAB4CC8C}" xr6:coauthVersionLast="47" xr6:coauthVersionMax="47" xr10:uidLastSave="{00000000-0000-0000-0000-000000000000}"/>
  <bookViews>
    <workbookView xWindow="-120" yWindow="-120" windowWidth="29040" windowHeight="15840" tabRatio="733" xr2:uid="{00000000-000D-0000-FFFF-FFFF00000000}"/>
  </bookViews>
  <sheets>
    <sheet name="Contents" sheetId="1" r:id="rId1"/>
    <sheet name="Notes" sheetId="2" r:id="rId2"/>
    <sheet name="T1 - Ethnicity" sheetId="3" r:id="rId3"/>
    <sheet name="T2 - Gender" sheetId="4" r:id="rId4"/>
    <sheet name="T3 - Condition or illness" sheetId="5" r:id="rId5"/>
    <sheet name="T4 - Condition or illness type" sheetId="6" r:id="rId6"/>
    <sheet name="T5 - Sexual Orientation" sheetId="7" r:id="rId7"/>
    <sheet name="T6 - Transgender" sheetId="8" r:id="rId8"/>
    <sheet name="T7 - Religion" sheetId="9" r:id="rId9"/>
    <sheet name="T8 - Age" sheetId="10" r:id="rId10"/>
    <sheet name="T9 - Multiple Deprivation" sheetId="11" r:id="rId11"/>
    <sheet name="T10 - Urban Rural" sheetId="12" r:id="rId12"/>
    <sheet name="T11 - Islands" sheetId="13" r:id="rId13"/>
    <sheet name="T12 - Channel" sheetId="14" r:id="rId14"/>
    <sheet name="T13 - Benefit"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6" i="1" l="1"/>
  <c r="A15" i="1"/>
  <c r="A14" i="1"/>
  <c r="A13" i="1"/>
  <c r="A12" i="1"/>
  <c r="A11" i="1"/>
  <c r="A10" i="1"/>
  <c r="A9" i="1"/>
  <c r="A8" i="1"/>
  <c r="A7" i="1"/>
  <c r="A6" i="1"/>
  <c r="A5" i="1"/>
  <c r="A4" i="1"/>
</calcChain>
</file>

<file path=xl/sharedStrings.xml><?xml version="1.0" encoding="utf-8"?>
<sst xmlns="http://schemas.openxmlformats.org/spreadsheetml/2006/main" count="2247" uniqueCount="272">
  <si>
    <t>Table of Contents</t>
  </si>
  <si>
    <t>Table Number</t>
  </si>
  <si>
    <t>Description</t>
  </si>
  <si>
    <t>Ethnicity and Application Outcomes by Benefit</t>
  </si>
  <si>
    <t>Gender and Application Outcomes by Benefit</t>
  </si>
  <si>
    <t>Physical or mental health condition or illness and Application Outcomes by Benefit</t>
  </si>
  <si>
    <t>Physical or mental health condition or illness type and Application Outcomes by Benefit</t>
  </si>
  <si>
    <t>Sexual Orientation and Application Outcomes by Benefit</t>
  </si>
  <si>
    <t>Transgender and Application Outcomes by Benefit</t>
  </si>
  <si>
    <t>Religion and Application Outcomes by Benefit</t>
  </si>
  <si>
    <t>Age and Application Outcomes by benefit</t>
  </si>
  <si>
    <t>Scottish Index of Multiple Deprivation and Application Outcomes by benefit</t>
  </si>
  <si>
    <t>Urban Rural and Application Outcomes by benefit</t>
  </si>
  <si>
    <t>Islands and Application Outcomes by benefit</t>
  </si>
  <si>
    <t>Application Channel and Application Outcomes by benefit</t>
  </si>
  <si>
    <t>Benefit Type and Application Outcomes</t>
  </si>
  <si>
    <t>List of notes</t>
  </si>
  <si>
    <t>This worksheet displays 1 table</t>
  </si>
  <si>
    <t>The notes within this table are referred to in other worksheets of this workbook.</t>
  </si>
  <si>
    <t>Note number</t>
  </si>
  <si>
    <t>Note text</t>
  </si>
  <si>
    <t>[note 1]</t>
  </si>
  <si>
    <t>Figures have been rounded for disclosure control purposes and may not sum due to rounding.</t>
  </si>
  <si>
    <t>[note 2]</t>
  </si>
  <si>
    <t>These figures represent the number of applicants who completed an equalities monitoring form after data linking and de-duplication.</t>
  </si>
  <si>
    <t>[note 3]</t>
  </si>
  <si>
    <t>Only approved and denied applications are included in outcome figures. Withdrawn and pending applications were excluded from outcome figures.</t>
  </si>
  <si>
    <t>[note 4]</t>
  </si>
  <si>
    <t>All figures are based on the date the application was received. For Adult Disability Payment and Child Disability Payment, part one date was used.</t>
  </si>
  <si>
    <t>[note 5]</t>
  </si>
  <si>
    <t>Applicants could choose 'Prefer not to say' if they did not want to disclose information.</t>
  </si>
  <si>
    <t>[note 6]</t>
  </si>
  <si>
    <t>Applicants were categorised as 'unknown' if they did not provide an answer for a question.</t>
  </si>
  <si>
    <t>[note 7]</t>
  </si>
  <si>
    <t>[note 8]</t>
  </si>
  <si>
    <t>For tables 9, 10 and 11, applicants were categorised as 'unknown' if their postcode contained errors or if their postcode could not be matched to the Scottish Government's postcode lookup database.</t>
  </si>
  <si>
    <t>[note 9]</t>
  </si>
  <si>
    <t>'Unknown' values were not suppressed as they do not contain identifiable information about an individual.</t>
  </si>
  <si>
    <t>[note 10]</t>
  </si>
  <si>
    <t>In table 4, applicants could choose multiple answers and may be counted multiple times. For this reason, proportions do not sum to 100%.</t>
  </si>
  <si>
    <t>[note 11]</t>
  </si>
  <si>
    <t>Application channel refers to the channel that the applicants most recent application was received. For Adult Disability Payment and Child Disability Payment, application channel refers to part one of the application.</t>
  </si>
  <si>
    <t>[note 12]</t>
  </si>
  <si>
    <t>'Other' channel includes' local delivery' and 'in person'. See the 'data and methodology' section in the main publication document for more information about application channels.</t>
  </si>
  <si>
    <t>[note 13]</t>
  </si>
  <si>
    <t>Benefit type is determined by the benefit with the most recent decision date. If an applicant had multiple applications with the same decision date or none of their applications had a decision date, one application was randomly selected. Therefore, applicants are only counted under one benefit.</t>
  </si>
  <si>
    <t>Ethnicity and Application Outcomes by Benefit [note 1] [note 2] [note 3] [note 4] [note 5] [note 6] [note 9] [note 13]</t>
  </si>
  <si>
    <t>This worksheet contains 8 tables presented vertically with one blank row in between each table.
 The first table applies to all benefits,
 the rest apply to a single benefit.</t>
  </si>
  <si>
    <t>Banded rows are used in these tables. To remove them, highlight the table, go to the Design tab and uncheck the banded rows box.</t>
  </si>
  <si>
    <t>[c] indicates that a figure has been suppressed for disclosure control purposes.</t>
  </si>
  <si>
    <t>[low] indicates that a figure is less than three and greater than zero.</t>
  </si>
  <si>
    <t>Notes are located below the tables beginning in cell A97 and in the notes sheet of this document.</t>
  </si>
  <si>
    <t>Ethnicity</t>
  </si>
  <si>
    <t xml:space="preserve">Number of Applicants </t>
  </si>
  <si>
    <t>Percentage of all applicants</t>
  </si>
  <si>
    <t>Number of applicants with an outcome</t>
  </si>
  <si>
    <t>Number of applicants with an approved outcome</t>
  </si>
  <si>
    <t>Number of applicants with a denied outcome</t>
  </si>
  <si>
    <t>Percentage of all applicants with an outcome</t>
  </si>
  <si>
    <t>Percentage of all applicants with an approved outcome</t>
  </si>
  <si>
    <t>Percentage of all applicants with a denied outcome</t>
  </si>
  <si>
    <t>White</t>
  </si>
  <si>
    <t>Mixed or multiple ethnic groups</t>
  </si>
  <si>
    <t>Asian</t>
  </si>
  <si>
    <t>African</t>
  </si>
  <si>
    <t>Caribbean or Black</t>
  </si>
  <si>
    <t>Other ethnic group</t>
  </si>
  <si>
    <t>Prefer not to say</t>
  </si>
  <si>
    <t>Unknown</t>
  </si>
  <si>
    <t>Total</t>
  </si>
  <si>
    <t>[low]</t>
  </si>
  <si>
    <t>Table 1: Applicant Ethnicity and Application Outcomes, All Benefits</t>
  </si>
  <si>
    <t>Table 1a: Applicant Ethnicity and Application Outcomes, Best Start Grant</t>
  </si>
  <si>
    <t>Table 1b:Applicant Ethnicity and Application Outcomes, Scottish Child Payment</t>
  </si>
  <si>
    <t>[c]</t>
  </si>
  <si>
    <t>Table 1c: Applicant Ethnicity and Application Outcomes, Funeral Support Payment</t>
  </si>
  <si>
    <t>Table 1d: Applicant Ethnicity and Application Outcomes, Job Start Payment</t>
  </si>
  <si>
    <t>Table 1e: Applicant Ethnicity and Application Outcomes, Young Carer Grant</t>
  </si>
  <si>
    <t>Table 1f: Applicant Ethnicity and Application Outcomes, Child Disability Payment</t>
  </si>
  <si>
    <t>Table 1g: Applicant Ethnicity and Application Outcomes, Adult Disability Payment</t>
  </si>
  <si>
    <t>Gender and Application Outcomes by Benefit [note 1] [note 2] [note 3] [note 4] [note 5] [note 6] [note 9] [note 13]</t>
  </si>
  <si>
    <t>Notes are located below the tables beginning in cell A72 and in the notes sheet of this document.</t>
  </si>
  <si>
    <t>Gender</t>
  </si>
  <si>
    <t>Man</t>
  </si>
  <si>
    <t>Woman</t>
  </si>
  <si>
    <t>In another way</t>
  </si>
  <si>
    <t>Table 2: Applicant Gender and Application Outcomes, All Benefits</t>
  </si>
  <si>
    <t>Table 2a: Applicant Gender and Application Outcomes, Best Start Grant</t>
  </si>
  <si>
    <t>Table 2b: Applicant Gender and Application Outcomes, Scottish Child Payment</t>
  </si>
  <si>
    <t>Table 2c: Applicant Gender and Application Outcomes, Funeral Support Payment</t>
  </si>
  <si>
    <t>Table 2d: Applicant Gender and Application Outcomes, Job Start Payment</t>
  </si>
  <si>
    <t>Table 2e: Applicant Gender and Application Outcomes, Young Carer Grant</t>
  </si>
  <si>
    <t>Table 2f:Applicant Gender and Application Outcomes, Child Disability Payment</t>
  </si>
  <si>
    <t>Table 2g: Applicant Gender and Application Outcomes, Adult Disability Payment</t>
  </si>
  <si>
    <t>Physical or mental health condition or illness and Application Outcomes by Benefit [note 1] [note 2] [note 3] [note 4] [note 5] [note 6] [note 9] [note 13]</t>
  </si>
  <si>
    <t>Notes are located below the tables beginning in cell A65 and in the notes sheet of this document.</t>
  </si>
  <si>
    <t>Physical or mental health condition or illness lasting or expected to last 12 months or more</t>
  </si>
  <si>
    <t>Yes</t>
  </si>
  <si>
    <t>No</t>
  </si>
  <si>
    <t>Table 3: Health condition or illness and Application Outcomes, All Benefits</t>
  </si>
  <si>
    <t>Table 3a: Health condition or illness and Application Outcomes, Best Start Grant</t>
  </si>
  <si>
    <t>Table 3b: Health condition or illness and Application Outcomes, Scottish Child Payment</t>
  </si>
  <si>
    <t>Table 3c: Health condition or illness and Application Outcomes, Funeral Support Payment</t>
  </si>
  <si>
    <t>Table 3d: Health condition or illness and Application Outcomes, Job Start Payment</t>
  </si>
  <si>
    <t>Table 3e: Health condition or illness and Application Outcomes, Young Carer Grant</t>
  </si>
  <si>
    <t>Table 3f: Health condition or illness and Application Outcomes, Child Disability Payment</t>
  </si>
  <si>
    <t>Table 3g: Health condition or illness and Application Outcomes, Adult Disability Payment</t>
  </si>
  <si>
    <t>Physical or mental health condition or illness type and Application Outcomes by Benefit [note 1] [note 2] [note 3] [note 4] [note 5] [note 10] [note 13]</t>
  </si>
  <si>
    <t>Notes are located below the tables beginning in cell A118 and in the notes sheet of this document.</t>
  </si>
  <si>
    <t>Condition or illness affecting any of the following areas</t>
  </si>
  <si>
    <t>Vision</t>
  </si>
  <si>
    <t>Hearing</t>
  </si>
  <si>
    <t>Mobility</t>
  </si>
  <si>
    <t>Dexterity</t>
  </si>
  <si>
    <t>Learning or understanding or concentrating</t>
  </si>
  <si>
    <t>Memory</t>
  </si>
  <si>
    <t>Stamina or breathing or fatigue</t>
  </si>
  <si>
    <t>Socially or behaviourally</t>
  </si>
  <si>
    <t>Other (please specify)</t>
  </si>
  <si>
    <t>None of the above</t>
  </si>
  <si>
    <t>Table 4: Health condition or illness - by type, All Benefits</t>
  </si>
  <si>
    <t>Table 4a: Health condition or illness - by type, Best Start Grant</t>
  </si>
  <si>
    <t>Table 4b: Health condition or illness - by type, Scottish Child Payment</t>
  </si>
  <si>
    <t>Table 4c: Health condition or illness - by type, Funeral Support Payment</t>
  </si>
  <si>
    <t>Table 4d: Health condition or illness - by type, Job Start Payment</t>
  </si>
  <si>
    <t>Table 4e: Health condition or illness - by type, Young Carer Grant</t>
  </si>
  <si>
    <t>Table 4f: Health condition or illness - by type, Child Disability Payment</t>
  </si>
  <si>
    <t>Table 4g: Health condition or illness - by type, Adult Disability Payment</t>
  </si>
  <si>
    <t>Sexual Orientation and Application Outcomes by Benefit [note 1] [note 2] [note 3] [note 4] [note 5] [note 6] [note 9] [note 13]</t>
  </si>
  <si>
    <t>Notes are located below the tables beginning in cell A81 and in the notes sheet of this document.</t>
  </si>
  <si>
    <t>Sexual Orientation</t>
  </si>
  <si>
    <t>Heterosexual</t>
  </si>
  <si>
    <t>Gay &amp; Lesbian</t>
  </si>
  <si>
    <t>Bisexual</t>
  </si>
  <si>
    <t>Table 5: Sexual Orientation and Application Outcomes, All Benefits</t>
  </si>
  <si>
    <t>Table 5a: Sexual Orientation and Application Outcomes, Best Start Grant</t>
  </si>
  <si>
    <t>Table 5b: Sexual Orientation and Application Outcomes, Scottish Child Payment</t>
  </si>
  <si>
    <t>Table 5c: Sexual Orientation and Application Outcomes, Funeral Support Payment</t>
  </si>
  <si>
    <t>Table 5d: Sexual Orientation and Application Outcomes, Job Start Payment</t>
  </si>
  <si>
    <t>Table 5e: Sexual Orientation and Application Outcomes, Young Carer Grant</t>
  </si>
  <si>
    <t>Table 5f: Sexual Orientation and Application Outcomes, Child Disability Payment</t>
  </si>
  <si>
    <t>Table 5g: Sexual Orientation and Application Outcomes, Adult Disability Payment</t>
  </si>
  <si>
    <t>Transgender and Application Outcomes by Benefit [note 1] [note 2] [note 3] [note 4] [note 5] [note 6] [note 9] [note 13]</t>
  </si>
  <si>
    <t>Transgender</t>
  </si>
  <si>
    <t>Table 6: Transgender and Application Outcomes , All Benefits</t>
  </si>
  <si>
    <t>Table 6a: Transgender and Application Outcomes, Best Start Grant</t>
  </si>
  <si>
    <t>Table 6b: Transgender and Application Outcomes, Scottish Child Payment</t>
  </si>
  <si>
    <t>Table 6c: Transgender and Application Outcomes, Funeral Support Payment</t>
  </si>
  <si>
    <t>Table 6d: Transgender and Application Outcomes, Job Start Payment</t>
  </si>
  <si>
    <t>Table 6e:Transgender and Application Outcomes, Young Carer Grant</t>
  </si>
  <si>
    <t>Table 6f: Transgender and Application Outcomes, Child Disability Payment</t>
  </si>
  <si>
    <t>Table 6g: Transgender and Application Outcomes, Adult Disability Payment</t>
  </si>
  <si>
    <t>Religion and Application Outcomes by Benefit [note 1] [note 2] [note 3] [note 4] [note 5] [note 6] [note 9] [note 13]</t>
  </si>
  <si>
    <t>Notes are located below the tables beginning in cell A134 and in the notes sheet of this document.</t>
  </si>
  <si>
    <t>Religion</t>
  </si>
  <si>
    <t>None</t>
  </si>
  <si>
    <t>Roman Catholic</t>
  </si>
  <si>
    <t>Church of Scotland</t>
  </si>
  <si>
    <t>Other Christian</t>
  </si>
  <si>
    <t>Muslim</t>
  </si>
  <si>
    <t>Buddhist</t>
  </si>
  <si>
    <t>Sikh</t>
  </si>
  <si>
    <t>Jewish</t>
  </si>
  <si>
    <t>Hindu</t>
  </si>
  <si>
    <t>Pagan</t>
  </si>
  <si>
    <t>Other</t>
  </si>
  <si>
    <t>Table 7: Religion and Application Outcomes, All Benefits</t>
  </si>
  <si>
    <t>Table 7a: Religion and Application Outcomes, Best Start Grant</t>
  </si>
  <si>
    <t>Table 7b: Religion and Application Outcomes, Scottish Child Payment</t>
  </si>
  <si>
    <t>Table 7c: Religion and Application Outcomes, Funeral Support Payment</t>
  </si>
  <si>
    <t>Table 7d: Religion and Application Outcomes, Job Start Payment</t>
  </si>
  <si>
    <t>Table 7e: Religion and Application Outcomes, Young Carer Grant</t>
  </si>
  <si>
    <t>Table 7f: Religion and Application Outcomes, Child Disability Payment</t>
  </si>
  <si>
    <t>Table 7g: Religion and Application Outcomes, Adult Disability Payment</t>
  </si>
  <si>
    <t>Age and Application Outcomes by benefit [note 1] [note 2] [note 3] [note 4] [note 7] [note 9] [note 13]</t>
  </si>
  <si>
    <t>Notes are located below the tables beginning in cell A84 and in the notes sheet of this document.</t>
  </si>
  <si>
    <t>Age</t>
  </si>
  <si>
    <t>16-24</t>
  </si>
  <si>
    <t>25-34</t>
  </si>
  <si>
    <t>35-44</t>
  </si>
  <si>
    <t>45-64</t>
  </si>
  <si>
    <t>65 and over</t>
  </si>
  <si>
    <t>Table 8: Applicant Age and Application Outcomes, All Benefits</t>
  </si>
  <si>
    <t>Table 8a: Applicant Age and Application Outcomes, Best Start Grant</t>
  </si>
  <si>
    <t>Table 8b: Applicant Age and Application Outcomes, Scottish Child Payment</t>
  </si>
  <si>
    <t>Table 8c: Applicant Age and Application Outcomes, Funeral Support Payment</t>
  </si>
  <si>
    <t>Table 8d: Applicant Age and Application Outcomes, Job Start Payment</t>
  </si>
  <si>
    <t>Table 8e: Applicant Age and Application Outcomes, Young Carer Grant</t>
  </si>
  <si>
    <t>Table 8f: Applicant Age and Application Outcomes, Child Disability Payment</t>
  </si>
  <si>
    <t>Table 8g: Applicant Age and Application Outcomes, Adult Disability Payment</t>
  </si>
  <si>
    <t>Scottish Index of Multiple Deprivation and Application Outcomes by benefit [note 1] [note 2] [note 3] [note 4] [note 8] [note 9] [note 13]</t>
  </si>
  <si>
    <t>Notes are located below the tables beginning in cell A133 and in the notes sheet of this document.</t>
  </si>
  <si>
    <t>Scottish Index of Multiple Deprivation decile</t>
  </si>
  <si>
    <t>1</t>
  </si>
  <si>
    <t>2</t>
  </si>
  <si>
    <t>3</t>
  </si>
  <si>
    <t>4</t>
  </si>
  <si>
    <t>5</t>
  </si>
  <si>
    <t>6</t>
  </si>
  <si>
    <t>7</t>
  </si>
  <si>
    <t>8</t>
  </si>
  <si>
    <t>9</t>
  </si>
  <si>
    <t>10</t>
  </si>
  <si>
    <t>Unknown - Scottish</t>
  </si>
  <si>
    <t>Unknown - Other</t>
  </si>
  <si>
    <t>Table 9: Scottish Index of Multiple Deprivation and Application Outcomes, All Benefits</t>
  </si>
  <si>
    <t>Table 9a: Scottish Index of Multiple Deprivation and Application Outcomes, Best Start Grant</t>
  </si>
  <si>
    <t>Table 9b: Scottish Index of Multiple Deprivation and Application Outcomes, Scottish Child Payment</t>
  </si>
  <si>
    <t>Table 9c: Scottish Index of Multiple Deprivation and Application Outcomes, Funeral Support Payment</t>
  </si>
  <si>
    <t>Table 9d: Scottish Index of Multiple Deprivation and Application Outcomes, Job Start Payment</t>
  </si>
  <si>
    <t>Table 9e: Scottish Index of Multiple Deprivation and Application Outcomes, Young Carer Grant</t>
  </si>
  <si>
    <t>Table 9f: Scottish Index of Multiple Deprivation and Application Outcomes, Child Disability Payment</t>
  </si>
  <si>
    <t>Table 9g: Scottish Index of Multiple Deprivation and Application Outcomes, Adult Disability Payment</t>
  </si>
  <si>
    <t>Urban Rural and Application Outcomes by benefit [note 1] [note 2] [note 3] [note 4] [note 8] [note 9] [note 13]</t>
  </si>
  <si>
    <t>Notes are located below the tables beginning in cell A117 and in the notes sheet of this document.</t>
  </si>
  <si>
    <t>Urban Rural</t>
  </si>
  <si>
    <t>1 - Large Urban Areas</t>
  </si>
  <si>
    <t>2 - Other Urban Areas</t>
  </si>
  <si>
    <t>3 - Accessible Small Towns</t>
  </si>
  <si>
    <t>4 - Remote Small Towns</t>
  </si>
  <si>
    <t>5 - Very Remote Small Towns</t>
  </si>
  <si>
    <t>6 - Accessible Rural Areas</t>
  </si>
  <si>
    <t>7 - Remote Rural Areas</t>
  </si>
  <si>
    <t>8 - Very Remote Rural Areas</t>
  </si>
  <si>
    <t>Table 10: Urban rural breakdown and Application Outcomes, All Benefits</t>
  </si>
  <si>
    <t>Table 10a: Urban rural breakdown and Application Outcomes, Best Start Grant</t>
  </si>
  <si>
    <t>Table 10b: Urban rural breakdown and Application Outcomes, Scottish Child Payment</t>
  </si>
  <si>
    <t>Table 10c: Urban rural breakdown and Application Outcomes, Funeral Support Payment</t>
  </si>
  <si>
    <t>Table 10d: Urban rural breakdown and Application Outcomes, Job Start Payment</t>
  </si>
  <si>
    <t>Table 10e: Urban rural breakdown and Application Outcomes, Young Carer Grant</t>
  </si>
  <si>
    <t>Table 10f: Urban rural breakdown and Application Outcomes, Child Disability Payment</t>
  </si>
  <si>
    <t>Table 10g: Urban rural breakdown and Application Outcomes, Adult Disability Payment</t>
  </si>
  <si>
    <t>Islands and Application Outcomes by benefit [note 1] [note 2] [note 3] [note 4] [note 8] [note 9] [note 13]</t>
  </si>
  <si>
    <t>Notes are located below the tables beginning in cell A69 and in the notes sheet of this document.</t>
  </si>
  <si>
    <t>Islands</t>
  </si>
  <si>
    <t>Scottish - Island</t>
  </si>
  <si>
    <t>Scottish - Mainland</t>
  </si>
  <si>
    <t>Table 11: Mainland and Island Breakdown and Application Outcomes, All Benefits</t>
  </si>
  <si>
    <t>Table 11a: Mainland and Island Breakdown and Application Outcomes, Best Start Grant</t>
  </si>
  <si>
    <t>Table 11b: Mainland and Island Breakdown and Application Outcomes, Scottish Child Payment</t>
  </si>
  <si>
    <t>Table 11c: Mainland and Island Breakdown and Application Outcomes, Funeral Support Payment</t>
  </si>
  <si>
    <t>Table 11d: Mainland and Island Breakdown and Application Outcomes, Job Start Payment</t>
  </si>
  <si>
    <t>Table 11e: Mainland and Island Breakdown and Application Outcomes, Young Carer Grant</t>
  </si>
  <si>
    <t>Table 11f: Mainland and Island Breakdown and Application Outcomes, Child Disability Payment</t>
  </si>
  <si>
    <t>Table 11g: Mainland and Island Breakdown and Application Outcomes, Adult Disability Payment</t>
  </si>
  <si>
    <t>Application Channel and Application Outcomes by benefit [note 1] [note 2] [note 3] [note 4] [note 11] [note 12] [note 13]</t>
  </si>
  <si>
    <t>Channel</t>
  </si>
  <si>
    <t>Online</t>
  </si>
  <si>
    <t>Mail</t>
  </si>
  <si>
    <t>Phone</t>
  </si>
  <si>
    <t>Table 12: Application Channel and Application Outcomes, All Benefits</t>
  </si>
  <si>
    <t>Table 12a: Application Channel and Application Outcomes, Best Start Grant</t>
  </si>
  <si>
    <t>Table 12b: Application Channel and Application Outcomes, Scottish Child Payment</t>
  </si>
  <si>
    <t>Table 12c: Application Channel and Application Outcomes, Funeral Support Payment</t>
  </si>
  <si>
    <t>Table 12d: Application Channel and Application Outcomes, Job Start Payment</t>
  </si>
  <si>
    <t>Table 12e: Application Channel and Application Outcomes, Young Carer Grant</t>
  </si>
  <si>
    <t>Table 12f: Application Channel and Application Outcomes, Child Disability Payment</t>
  </si>
  <si>
    <t>Table 12g: Application Channel and Application Outcomes, Adult Disability Payment</t>
  </si>
  <si>
    <t>Benefit Type and Application Outcomes [note 1] [note 2] [note 3] [note 4] [note 13]</t>
  </si>
  <si>
    <t>This worksheet contains 1 table presented vertically with one blank row in between each table.
 The first table applies to all benefits,
 the rest apply to a single benefit.</t>
  </si>
  <si>
    <t>Banded rows are used in this table. To remove them, highlight the table, go to the Design tab and uncheck the banded rows box.</t>
  </si>
  <si>
    <t>Notes are located below the table beginning in cell A16 and in the notes sheet of this document.</t>
  </si>
  <si>
    <t>Benefit Type</t>
  </si>
  <si>
    <t>Best Start Grant and Best Start Foods</t>
  </si>
  <si>
    <t>Scottish Child Payment</t>
  </si>
  <si>
    <t>Funeral Support Payment</t>
  </si>
  <si>
    <t>Job Start Payment</t>
  </si>
  <si>
    <t>Young Carer Grant</t>
  </si>
  <si>
    <t>Child Disability Payment</t>
  </si>
  <si>
    <t>Adult Disability Payment</t>
  </si>
  <si>
    <t>Applicants age was categorised as 'unknown' if their date of birth was missing or contained errors or where the applicant was under 16 years old.</t>
  </si>
  <si>
    <t>Social Security Scotland Client and Applicant Diversity and Equalities Analysis - April 2023 to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</si>
</sst>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 x14ac:knownFonts="1">
    <font>
      <sz val="12"/>
      <color rgb="FF000000"/>
      <name val="Roboto"/>
    </font>
    <font>
      <b/>
      <sz val="15"/>
      <color rgb="FF000000"/>
      <name val="Roboto"/>
    </font>
    <font>
      <u/>
      <sz val="12"/>
      <color rgb="FF0000FF"/>
      <name val="Roboto"/>
    </font>
    <font>
      <b/>
      <sz val="12"/>
      <color rgb="FF000000"/>
      <name val="Roboto"/>
    </font>
    <font>
      <b/>
      <sz val="15"/>
      <name val="Roboto"/>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1" fillId="0" borderId="0" xfId="0" applyFont="1"/>
    <xf numFmtId="0" fontId="2" fillId="0" borderId="0" xfId="0" applyFont="1"/>
    <xf numFmtId="0" fontId="0" fillId="0" borderId="0" xfId="0" applyAlignment="1">
      <alignment wrapText="1"/>
    </xf>
    <xf numFmtId="0" fontId="0" fillId="0" borderId="0" xfId="0" applyAlignment="1">
      <alignment horizontal="right" wrapText="1"/>
    </xf>
    <xf numFmtId="164" fontId="0" fillId="0" borderId="0" xfId="0" applyNumberFormat="1" applyAlignment="1">
      <alignment horizontal="right"/>
    </xf>
    <xf numFmtId="165" fontId="0" fillId="0" borderId="0" xfId="0" applyNumberFormat="1" applyAlignment="1">
      <alignment horizontal="right"/>
    </xf>
    <xf numFmtId="0" fontId="3" fillId="0" borderId="0" xfId="0" applyFont="1" applyAlignment="1">
      <alignment wrapText="1"/>
    </xf>
    <xf numFmtId="0" fontId="4"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3:B16" totalsRowShown="0">
  <tableColumns count="2">
    <tableColumn id="1" xr3:uid="{00000000-0010-0000-0000-000001000000}" name="Table Number"/>
    <tableColumn id="2" xr3:uid="{00000000-0010-0000-0000-000002000000}" name="Descriptio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g" displayName="table_1g" ref="A87:I96" totalsRowShown="0">
  <tableColumns count="9">
    <tableColumn id="1" xr3:uid="{00000000-0010-0000-0900-000001000000}" name="Ethnicity"/>
    <tableColumn id="2" xr3:uid="{00000000-0010-0000-0900-000002000000}" name="Number of Applicants "/>
    <tableColumn id="3" xr3:uid="{00000000-0010-0000-0900-000003000000}" name="Percentage of all applicants"/>
    <tableColumn id="4" xr3:uid="{00000000-0010-0000-0900-000004000000}" name="Number of applicants with an outcome"/>
    <tableColumn id="5" xr3:uid="{00000000-0010-0000-0900-000005000000}" name="Number of applicants with an approved outcome"/>
    <tableColumn id="6" xr3:uid="{00000000-0010-0000-0900-000006000000}" name="Number of applicants with a denied outcome"/>
    <tableColumn id="7" xr3:uid="{00000000-0010-0000-0900-000007000000}" name="Percentage of all applicants with an outcome"/>
    <tableColumn id="8" xr3:uid="{00000000-0010-0000-0900-000008000000}" name="Percentage of all applicants with an approved outcome"/>
    <tableColumn id="9" xr3:uid="{00000000-0010-0000-0900-000009000000}" name="Percentage of all applicants with a denied outcome"/>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2" displayName="table_2" ref="A8:I14" totalsRowShown="0">
  <tableColumns count="9">
    <tableColumn id="1" xr3:uid="{00000000-0010-0000-0A00-000001000000}" name="Gender"/>
    <tableColumn id="2" xr3:uid="{00000000-0010-0000-0A00-000002000000}" name="Number of Applicants "/>
    <tableColumn id="3" xr3:uid="{00000000-0010-0000-0A00-000003000000}" name="Percentage of all applicants"/>
    <tableColumn id="4" xr3:uid="{00000000-0010-0000-0A00-000004000000}" name="Number of applicants with an outcome"/>
    <tableColumn id="5" xr3:uid="{00000000-0010-0000-0A00-000005000000}" name="Number of applicants with an approved outcome"/>
    <tableColumn id="6" xr3:uid="{00000000-0010-0000-0A00-000006000000}" name="Number of applicants with a denied outcome"/>
    <tableColumn id="7" xr3:uid="{00000000-0010-0000-0A00-000007000000}" name="Percentage of all applicants with an outcome"/>
    <tableColumn id="8" xr3:uid="{00000000-0010-0000-0A00-000008000000}" name="Percentage of all applicants with an approved outcome"/>
    <tableColumn id="9" xr3:uid="{00000000-0010-0000-0A00-000009000000}" name="Percentage of all applicants with a denied outcome"/>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2a" displayName="table_2a" ref="A17:I22" totalsRowShown="0">
  <tableColumns count="9">
    <tableColumn id="1" xr3:uid="{00000000-0010-0000-0B00-000001000000}" name="Gender"/>
    <tableColumn id="2" xr3:uid="{00000000-0010-0000-0B00-000002000000}" name="Number of Applicants "/>
    <tableColumn id="3" xr3:uid="{00000000-0010-0000-0B00-000003000000}" name="Percentage of all applicants"/>
    <tableColumn id="4" xr3:uid="{00000000-0010-0000-0B00-000004000000}" name="Number of applicants with an outcome"/>
    <tableColumn id="5" xr3:uid="{00000000-0010-0000-0B00-000005000000}" name="Number of applicants with an approved outcome"/>
    <tableColumn id="6" xr3:uid="{00000000-0010-0000-0B00-000006000000}" name="Number of applicants with a denied outcome"/>
    <tableColumn id="7" xr3:uid="{00000000-0010-0000-0B00-000007000000}" name="Percentage of all applicants with an outcome"/>
    <tableColumn id="8" xr3:uid="{00000000-0010-0000-0B00-000008000000}" name="Percentage of all applicants with an approved outcome"/>
    <tableColumn id="9" xr3:uid="{00000000-0010-0000-0B00-000009000000}" name="Percentage of all applicants with a denied outcome"/>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2b" displayName="table_2b" ref="A25:I30" totalsRowShown="0">
  <tableColumns count="9">
    <tableColumn id="1" xr3:uid="{00000000-0010-0000-0C00-000001000000}" name="Gender"/>
    <tableColumn id="2" xr3:uid="{00000000-0010-0000-0C00-000002000000}" name="Number of Applicants "/>
    <tableColumn id="3" xr3:uid="{00000000-0010-0000-0C00-000003000000}" name="Percentage of all applicants"/>
    <tableColumn id="4" xr3:uid="{00000000-0010-0000-0C00-000004000000}" name="Number of applicants with an outcome"/>
    <tableColumn id="5" xr3:uid="{00000000-0010-0000-0C00-000005000000}" name="Number of applicants with an approved outcome"/>
    <tableColumn id="6" xr3:uid="{00000000-0010-0000-0C00-000006000000}" name="Number of applicants with a denied outcome"/>
    <tableColumn id="7" xr3:uid="{00000000-0010-0000-0C00-000007000000}" name="Percentage of all applicants with an outcome"/>
    <tableColumn id="8" xr3:uid="{00000000-0010-0000-0C00-000008000000}" name="Percentage of all applicants with an approved outcome"/>
    <tableColumn id="9" xr3:uid="{00000000-0010-0000-0C00-000009000000}" name="Percentage of all applicants with a denied outcome"/>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2c" displayName="table_2c" ref="A33:I38" totalsRowShown="0">
  <tableColumns count="9">
    <tableColumn id="1" xr3:uid="{00000000-0010-0000-0D00-000001000000}" name="Gender"/>
    <tableColumn id="2" xr3:uid="{00000000-0010-0000-0D00-000002000000}" name="Number of Applicants "/>
    <tableColumn id="3" xr3:uid="{00000000-0010-0000-0D00-000003000000}" name="Percentage of all applicants"/>
    <tableColumn id="4" xr3:uid="{00000000-0010-0000-0D00-000004000000}" name="Number of applicants with an outcome"/>
    <tableColumn id="5" xr3:uid="{00000000-0010-0000-0D00-000005000000}" name="Number of applicants with an approved outcome"/>
    <tableColumn id="6" xr3:uid="{00000000-0010-0000-0D00-000006000000}" name="Number of applicants with a denied outcome"/>
    <tableColumn id="7" xr3:uid="{00000000-0010-0000-0D00-000007000000}" name="Percentage of all applicants with an outcome"/>
    <tableColumn id="8" xr3:uid="{00000000-0010-0000-0D00-000008000000}" name="Percentage of all applicants with an approved outcome"/>
    <tableColumn id="9" xr3:uid="{00000000-0010-0000-0D00-000009000000}" name="Percentage of all applicants with a denied outcome"/>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2d" displayName="table_2d" ref="A41:I46" totalsRowShown="0">
  <tableColumns count="9">
    <tableColumn id="1" xr3:uid="{00000000-0010-0000-0E00-000001000000}" name="Gender"/>
    <tableColumn id="2" xr3:uid="{00000000-0010-0000-0E00-000002000000}" name="Number of Applicants "/>
    <tableColumn id="3" xr3:uid="{00000000-0010-0000-0E00-000003000000}" name="Percentage of all applicants"/>
    <tableColumn id="4" xr3:uid="{00000000-0010-0000-0E00-000004000000}" name="Number of applicants with an outcome"/>
    <tableColumn id="5" xr3:uid="{00000000-0010-0000-0E00-000005000000}" name="Number of applicants with an approved outcome"/>
    <tableColumn id="6" xr3:uid="{00000000-0010-0000-0E00-000006000000}" name="Number of applicants with a denied outcome"/>
    <tableColumn id="7" xr3:uid="{00000000-0010-0000-0E00-000007000000}" name="Percentage of all applicants with an outcome"/>
    <tableColumn id="8" xr3:uid="{00000000-0010-0000-0E00-000008000000}" name="Percentage of all applicants with an approved outcome"/>
    <tableColumn id="9" xr3:uid="{00000000-0010-0000-0E00-000009000000}" name="Percentage of all applicants with a denied outcome"/>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2e" displayName="table_2e" ref="A49:I54" totalsRowShown="0">
  <tableColumns count="9">
    <tableColumn id="1" xr3:uid="{00000000-0010-0000-0F00-000001000000}" name="Gender"/>
    <tableColumn id="2" xr3:uid="{00000000-0010-0000-0F00-000002000000}" name="Number of Applicants "/>
    <tableColumn id="3" xr3:uid="{00000000-0010-0000-0F00-000003000000}" name="Percentage of all applicants"/>
    <tableColumn id="4" xr3:uid="{00000000-0010-0000-0F00-000004000000}" name="Number of applicants with an outcome"/>
    <tableColumn id="5" xr3:uid="{00000000-0010-0000-0F00-000005000000}" name="Number of applicants with an approved outcome"/>
    <tableColumn id="6" xr3:uid="{00000000-0010-0000-0F00-000006000000}" name="Number of applicants with a denied outcome"/>
    <tableColumn id="7" xr3:uid="{00000000-0010-0000-0F00-000007000000}" name="Percentage of all applicants with an outcome"/>
    <tableColumn id="8" xr3:uid="{00000000-0010-0000-0F00-000008000000}" name="Percentage of all applicants with an approved outcome"/>
    <tableColumn id="9" xr3:uid="{00000000-0010-0000-0F00-000009000000}" name="Percentage of all applicants with a denied outcome"/>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2f" displayName="table_2f" ref="A57:I62" totalsRowShown="0">
  <tableColumns count="9">
    <tableColumn id="1" xr3:uid="{00000000-0010-0000-1000-000001000000}" name="Gender"/>
    <tableColumn id="2" xr3:uid="{00000000-0010-0000-1000-000002000000}" name="Number of Applicants "/>
    <tableColumn id="3" xr3:uid="{00000000-0010-0000-1000-000003000000}" name="Percentage of all applicants"/>
    <tableColumn id="4" xr3:uid="{00000000-0010-0000-1000-000004000000}" name="Number of applicants with an outcome"/>
    <tableColumn id="5" xr3:uid="{00000000-0010-0000-1000-000005000000}" name="Number of applicants with an approved outcome"/>
    <tableColumn id="6" xr3:uid="{00000000-0010-0000-1000-000006000000}" name="Number of applicants with a denied outcome"/>
    <tableColumn id="7" xr3:uid="{00000000-0010-0000-1000-000007000000}" name="Percentage of all applicants with an outcome"/>
    <tableColumn id="8" xr3:uid="{00000000-0010-0000-1000-000008000000}" name="Percentage of all applicants with an approved outcome"/>
    <tableColumn id="9" xr3:uid="{00000000-0010-0000-1000-000009000000}" name="Percentage of all applicants with a denied outcome"/>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2g" displayName="table_2g" ref="A65:I71" totalsRowShown="0">
  <tableColumns count="9">
    <tableColumn id="1" xr3:uid="{00000000-0010-0000-1100-000001000000}" name="Gender"/>
    <tableColumn id="2" xr3:uid="{00000000-0010-0000-1100-000002000000}" name="Number of Applicants "/>
    <tableColumn id="3" xr3:uid="{00000000-0010-0000-1100-000003000000}" name="Percentage of all applicants"/>
    <tableColumn id="4" xr3:uid="{00000000-0010-0000-1100-000004000000}" name="Number of applicants with an outcome"/>
    <tableColumn id="5" xr3:uid="{00000000-0010-0000-1100-000005000000}" name="Number of applicants with an approved outcome"/>
    <tableColumn id="6" xr3:uid="{00000000-0010-0000-1100-000006000000}" name="Number of applicants with a denied outcome"/>
    <tableColumn id="7" xr3:uid="{00000000-0010-0000-1100-000007000000}" name="Percentage of all applicants with an outcome"/>
    <tableColumn id="8" xr3:uid="{00000000-0010-0000-1100-000008000000}" name="Percentage of all applicants with an approved outcome"/>
    <tableColumn id="9" xr3:uid="{00000000-0010-0000-1100-000009000000}" name="Percentage of all applicants with a denied outcome"/>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3" displayName="table_3" ref="A8:I13" totalsRowShown="0">
  <tableColumns count="9">
    <tableColumn id="1" xr3:uid="{00000000-0010-0000-1200-000001000000}" name="Physical or mental health condition or illness lasting or expected to last 12 months or more"/>
    <tableColumn id="2" xr3:uid="{00000000-0010-0000-1200-000002000000}" name="Number of Applicants "/>
    <tableColumn id="3" xr3:uid="{00000000-0010-0000-1200-000003000000}" name="Percentage of all applicants"/>
    <tableColumn id="4" xr3:uid="{00000000-0010-0000-1200-000004000000}" name="Number of applicants with an outcome"/>
    <tableColumn id="5" xr3:uid="{00000000-0010-0000-1200-000005000000}" name="Number of applicants with an approved outcome"/>
    <tableColumn id="6" xr3:uid="{00000000-0010-0000-1200-000006000000}" name="Number of applicants with a denied outcome"/>
    <tableColumn id="7" xr3:uid="{00000000-0010-0000-1200-000007000000}" name="Percentage of all applicants with an outcome"/>
    <tableColumn id="8" xr3:uid="{00000000-0010-0000-1200-000008000000}" name="Percentage of all applicants with an approved outcome"/>
    <tableColumn id="9" xr3:uid="{00000000-0010-0000-1200-000009000000}" name="Percentage of all applicants with a denied outcome"/>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4:B17" totalsRowShown="0">
  <tableColumns count="2">
    <tableColumn id="1" xr3:uid="{00000000-0010-0000-0100-000001000000}" name="Note number"/>
    <tableColumn id="2" xr3:uid="{00000000-0010-0000-0100-000002000000}" name="Note text"/>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3a" displayName="table_3a" ref="A16:I20" totalsRowShown="0">
  <tableColumns count="9">
    <tableColumn id="1" xr3:uid="{00000000-0010-0000-1300-000001000000}" name="Physical or mental health condition or illness lasting or expected to last 12 months or more"/>
    <tableColumn id="2" xr3:uid="{00000000-0010-0000-1300-000002000000}" name="Number of Applicants "/>
    <tableColumn id="3" xr3:uid="{00000000-0010-0000-1300-000003000000}" name="Percentage of all applicants"/>
    <tableColumn id="4" xr3:uid="{00000000-0010-0000-1300-000004000000}" name="Number of applicants with an outcome"/>
    <tableColumn id="5" xr3:uid="{00000000-0010-0000-1300-000005000000}" name="Number of applicants with an approved outcome"/>
    <tableColumn id="6" xr3:uid="{00000000-0010-0000-1300-000006000000}" name="Number of applicants with a denied outcome"/>
    <tableColumn id="7" xr3:uid="{00000000-0010-0000-1300-000007000000}" name="Percentage of all applicants with an outcome"/>
    <tableColumn id="8" xr3:uid="{00000000-0010-0000-1300-000008000000}" name="Percentage of all applicants with an approved outcome"/>
    <tableColumn id="9" xr3:uid="{00000000-0010-0000-1300-000009000000}" name="Percentage of all applicants with a denied outcome"/>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3b" displayName="table_3b" ref="A23:I27" totalsRowShown="0">
  <tableColumns count="9">
    <tableColumn id="1" xr3:uid="{00000000-0010-0000-1400-000001000000}" name="Physical or mental health condition or illness lasting or expected to last 12 months or more"/>
    <tableColumn id="2" xr3:uid="{00000000-0010-0000-1400-000002000000}" name="Number of Applicants "/>
    <tableColumn id="3" xr3:uid="{00000000-0010-0000-1400-000003000000}" name="Percentage of all applicants"/>
    <tableColumn id="4" xr3:uid="{00000000-0010-0000-1400-000004000000}" name="Number of applicants with an outcome"/>
    <tableColumn id="5" xr3:uid="{00000000-0010-0000-1400-000005000000}" name="Number of applicants with an approved outcome"/>
    <tableColumn id="6" xr3:uid="{00000000-0010-0000-1400-000006000000}" name="Number of applicants with a denied outcome"/>
    <tableColumn id="7" xr3:uid="{00000000-0010-0000-1400-000007000000}" name="Percentage of all applicants with an outcome"/>
    <tableColumn id="8" xr3:uid="{00000000-0010-0000-1400-000008000000}" name="Percentage of all applicants with an approved outcome"/>
    <tableColumn id="9" xr3:uid="{00000000-0010-0000-1400-000009000000}" name="Percentage of all applicants with a denied outcome"/>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3c" displayName="table_3c" ref="A30:I34" totalsRowShown="0">
  <tableColumns count="9">
    <tableColumn id="1" xr3:uid="{00000000-0010-0000-1500-000001000000}" name="Physical or mental health condition or illness lasting or expected to last 12 months or more"/>
    <tableColumn id="2" xr3:uid="{00000000-0010-0000-1500-000002000000}" name="Number of Applicants "/>
    <tableColumn id="3" xr3:uid="{00000000-0010-0000-1500-000003000000}" name="Percentage of all applicants"/>
    <tableColumn id="4" xr3:uid="{00000000-0010-0000-1500-000004000000}" name="Number of applicants with an outcome"/>
    <tableColumn id="5" xr3:uid="{00000000-0010-0000-1500-000005000000}" name="Number of applicants with an approved outcome"/>
    <tableColumn id="6" xr3:uid="{00000000-0010-0000-1500-000006000000}" name="Number of applicants with a denied outcome"/>
    <tableColumn id="7" xr3:uid="{00000000-0010-0000-1500-000007000000}" name="Percentage of all applicants with an outcome"/>
    <tableColumn id="8" xr3:uid="{00000000-0010-0000-1500-000008000000}" name="Percentage of all applicants with an approved outcome"/>
    <tableColumn id="9" xr3:uid="{00000000-0010-0000-1500-000009000000}" name="Percentage of all applicants with a denied outcome"/>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3d" displayName="table_3d" ref="A37:I41" totalsRowShown="0">
  <tableColumns count="9">
    <tableColumn id="1" xr3:uid="{00000000-0010-0000-1600-000001000000}" name="Physical or mental health condition or illness lasting or expected to last 12 months or more"/>
    <tableColumn id="2" xr3:uid="{00000000-0010-0000-1600-000002000000}" name="Number of Applicants "/>
    <tableColumn id="3" xr3:uid="{00000000-0010-0000-1600-000003000000}" name="Percentage of all applicants"/>
    <tableColumn id="4" xr3:uid="{00000000-0010-0000-1600-000004000000}" name="Number of applicants with an outcome"/>
    <tableColumn id="5" xr3:uid="{00000000-0010-0000-1600-000005000000}" name="Number of applicants with an approved outcome"/>
    <tableColumn id="6" xr3:uid="{00000000-0010-0000-1600-000006000000}" name="Number of applicants with a denied outcome"/>
    <tableColumn id="7" xr3:uid="{00000000-0010-0000-1600-000007000000}" name="Percentage of all applicants with an outcome"/>
    <tableColumn id="8" xr3:uid="{00000000-0010-0000-1600-000008000000}" name="Percentage of all applicants with an approved outcome"/>
    <tableColumn id="9" xr3:uid="{00000000-0010-0000-1600-000009000000}" name="Percentage of all applicants with a denied outcome"/>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3e" displayName="table_3e" ref="A44:I48" totalsRowShown="0">
  <tableColumns count="9">
    <tableColumn id="1" xr3:uid="{00000000-0010-0000-1700-000001000000}" name="Physical or mental health condition or illness lasting or expected to last 12 months or more"/>
    <tableColumn id="2" xr3:uid="{00000000-0010-0000-1700-000002000000}" name="Number of Applicants "/>
    <tableColumn id="3" xr3:uid="{00000000-0010-0000-1700-000003000000}" name="Percentage of all applicants"/>
    <tableColumn id="4" xr3:uid="{00000000-0010-0000-1700-000004000000}" name="Number of applicants with an outcome"/>
    <tableColumn id="5" xr3:uid="{00000000-0010-0000-1700-000005000000}" name="Number of applicants with an approved outcome"/>
    <tableColumn id="6" xr3:uid="{00000000-0010-0000-1700-000006000000}" name="Number of applicants with a denied outcome"/>
    <tableColumn id="7" xr3:uid="{00000000-0010-0000-1700-000007000000}" name="Percentage of all applicants with an outcome"/>
    <tableColumn id="8" xr3:uid="{00000000-0010-0000-1700-000008000000}" name="Percentage of all applicants with an approved outcome"/>
    <tableColumn id="9" xr3:uid="{00000000-0010-0000-1700-000009000000}" name="Percentage of all applicants with a denied outcome"/>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3f" displayName="table_3f" ref="A51:I56" totalsRowShown="0">
  <tableColumns count="9">
    <tableColumn id="1" xr3:uid="{00000000-0010-0000-1800-000001000000}" name="Physical or mental health condition or illness lasting or expected to last 12 months or more"/>
    <tableColumn id="2" xr3:uid="{00000000-0010-0000-1800-000002000000}" name="Number of Applicants "/>
    <tableColumn id="3" xr3:uid="{00000000-0010-0000-1800-000003000000}" name="Percentage of all applicants"/>
    <tableColumn id="4" xr3:uid="{00000000-0010-0000-1800-000004000000}" name="Number of applicants with an outcome"/>
    <tableColumn id="5" xr3:uid="{00000000-0010-0000-1800-000005000000}" name="Number of applicants with an approved outcome"/>
    <tableColumn id="6" xr3:uid="{00000000-0010-0000-1800-000006000000}" name="Number of applicants with a denied outcome"/>
    <tableColumn id="7" xr3:uid="{00000000-0010-0000-1800-000007000000}" name="Percentage of all applicants with an outcome"/>
    <tableColumn id="8" xr3:uid="{00000000-0010-0000-1800-000008000000}" name="Percentage of all applicants with an approved outcome"/>
    <tableColumn id="9" xr3:uid="{00000000-0010-0000-1800-000009000000}" name="Percentage of all applicants with a denied outcome"/>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3g" displayName="table_3g" ref="A59:I64" totalsRowShown="0">
  <tableColumns count="9">
    <tableColumn id="1" xr3:uid="{00000000-0010-0000-1900-000001000000}" name="Physical or mental health condition or illness lasting or expected to last 12 months or more"/>
    <tableColumn id="2" xr3:uid="{00000000-0010-0000-1900-000002000000}" name="Number of Applicants "/>
    <tableColumn id="3" xr3:uid="{00000000-0010-0000-1900-000003000000}" name="Percentage of all applicants"/>
    <tableColumn id="4" xr3:uid="{00000000-0010-0000-1900-000004000000}" name="Number of applicants with an outcome"/>
    <tableColumn id="5" xr3:uid="{00000000-0010-0000-1900-000005000000}" name="Number of applicants with an approved outcome"/>
    <tableColumn id="6" xr3:uid="{00000000-0010-0000-1900-000006000000}" name="Number of applicants with a denied outcome"/>
    <tableColumn id="7" xr3:uid="{00000000-0010-0000-1900-000007000000}" name="Percentage of all applicants with an outcome"/>
    <tableColumn id="8" xr3:uid="{00000000-0010-0000-1900-000008000000}" name="Percentage of all applicants with an approved outcome"/>
    <tableColumn id="9" xr3:uid="{00000000-0010-0000-1900-000009000000}" name="Percentage of all applicants with a denied outcome"/>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4" displayName="table_4" ref="A8:I19" totalsRowShown="0">
  <tableColumns count="9">
    <tableColumn id="1" xr3:uid="{00000000-0010-0000-1A00-000001000000}" name="Condition or illness affecting any of the following areas"/>
    <tableColumn id="2" xr3:uid="{00000000-0010-0000-1A00-000002000000}" name="Number of Applicants "/>
    <tableColumn id="3" xr3:uid="{00000000-0010-0000-1A00-000003000000}" name="Percentage of all applicants"/>
    <tableColumn id="4" xr3:uid="{00000000-0010-0000-1A00-000004000000}" name="Number of applicants with an outcome"/>
    <tableColumn id="5" xr3:uid="{00000000-0010-0000-1A00-000005000000}" name="Number of applicants with an approved outcome"/>
    <tableColumn id="6" xr3:uid="{00000000-0010-0000-1A00-000006000000}" name="Number of applicants with a denied outcome"/>
    <tableColumn id="7" xr3:uid="{00000000-0010-0000-1A00-000007000000}" name="Percentage of all applicants with an outcome"/>
    <tableColumn id="8" xr3:uid="{00000000-0010-0000-1A00-000008000000}" name="Percentage of all applicants with an approved outcome"/>
    <tableColumn id="9" xr3:uid="{00000000-0010-0000-1A00-000009000000}" name="Percentage of all applicants with a denied outcome"/>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4a" displayName="table_4a" ref="A22:I33" totalsRowShown="0">
  <tableColumns count="9">
    <tableColumn id="1" xr3:uid="{00000000-0010-0000-1B00-000001000000}" name="Condition or illness affecting any of the following areas"/>
    <tableColumn id="2" xr3:uid="{00000000-0010-0000-1B00-000002000000}" name="Number of Applicants "/>
    <tableColumn id="3" xr3:uid="{00000000-0010-0000-1B00-000003000000}" name="Percentage of all applicants"/>
    <tableColumn id="4" xr3:uid="{00000000-0010-0000-1B00-000004000000}" name="Number of applicants with an outcome"/>
    <tableColumn id="5" xr3:uid="{00000000-0010-0000-1B00-000005000000}" name="Number of applicants with an approved outcome"/>
    <tableColumn id="6" xr3:uid="{00000000-0010-0000-1B00-000006000000}" name="Number of applicants with a denied outcome"/>
    <tableColumn id="7" xr3:uid="{00000000-0010-0000-1B00-000007000000}" name="Percentage of all applicants with an outcome"/>
    <tableColumn id="8" xr3:uid="{00000000-0010-0000-1B00-000008000000}" name="Percentage of all applicants with an approved outcome"/>
    <tableColumn id="9" xr3:uid="{00000000-0010-0000-1B00-000009000000}" name="Percentage of all applicants with a denied outcome"/>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4b" displayName="table_4b" ref="A36:I47" totalsRowShown="0">
  <tableColumns count="9">
    <tableColumn id="1" xr3:uid="{00000000-0010-0000-1C00-000001000000}" name="Condition or illness affecting any of the following areas"/>
    <tableColumn id="2" xr3:uid="{00000000-0010-0000-1C00-000002000000}" name="Number of Applicants "/>
    <tableColumn id="3" xr3:uid="{00000000-0010-0000-1C00-000003000000}" name="Percentage of all applicants"/>
    <tableColumn id="4" xr3:uid="{00000000-0010-0000-1C00-000004000000}" name="Number of applicants with an outcome"/>
    <tableColumn id="5" xr3:uid="{00000000-0010-0000-1C00-000005000000}" name="Number of applicants with an approved outcome"/>
    <tableColumn id="6" xr3:uid="{00000000-0010-0000-1C00-000006000000}" name="Number of applicants with a denied outcome"/>
    <tableColumn id="7" xr3:uid="{00000000-0010-0000-1C00-000007000000}" name="Percentage of all applicants with an outcome"/>
    <tableColumn id="8" xr3:uid="{00000000-0010-0000-1C00-000008000000}" name="Percentage of all applicants with an approved outcome"/>
    <tableColumn id="9" xr3:uid="{00000000-0010-0000-1C00-000009000000}" name="Percentage of all applicants with a denied outcome"/>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1" displayName="table_1" ref="A8:I17" totalsRowShown="0">
  <tableColumns count="9">
    <tableColumn id="1" xr3:uid="{00000000-0010-0000-0200-000001000000}" name="Ethnicity"/>
    <tableColumn id="2" xr3:uid="{00000000-0010-0000-0200-000002000000}" name="Number of Applicants "/>
    <tableColumn id="3" xr3:uid="{00000000-0010-0000-0200-000003000000}" name="Percentage of all applicants"/>
    <tableColumn id="4" xr3:uid="{00000000-0010-0000-0200-000004000000}" name="Number of applicants with an outcome"/>
    <tableColumn id="5" xr3:uid="{00000000-0010-0000-0200-000005000000}" name="Number of applicants with an approved outcome"/>
    <tableColumn id="6" xr3:uid="{00000000-0010-0000-0200-000006000000}" name="Number of applicants with a denied outcome"/>
    <tableColumn id="7" xr3:uid="{00000000-0010-0000-0200-000007000000}" name="Percentage of all applicants with an outcome"/>
    <tableColumn id="8" xr3:uid="{00000000-0010-0000-0200-000008000000}" name="Percentage of all applicants with an approved outcome"/>
    <tableColumn id="9" xr3:uid="{00000000-0010-0000-0200-000009000000}" name="Percentage of all applicants with a denied outcome"/>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4c" displayName="table_4c" ref="A50:I61" totalsRowShown="0">
  <tableColumns count="9">
    <tableColumn id="1" xr3:uid="{00000000-0010-0000-1D00-000001000000}" name="Condition or illness affecting any of the following areas"/>
    <tableColumn id="2" xr3:uid="{00000000-0010-0000-1D00-000002000000}" name="Number of Applicants "/>
    <tableColumn id="3" xr3:uid="{00000000-0010-0000-1D00-000003000000}" name="Percentage of all applicants"/>
    <tableColumn id="4" xr3:uid="{00000000-0010-0000-1D00-000004000000}" name="Number of applicants with an outcome"/>
    <tableColumn id="5" xr3:uid="{00000000-0010-0000-1D00-000005000000}" name="Number of applicants with an approved outcome"/>
    <tableColumn id="6" xr3:uid="{00000000-0010-0000-1D00-000006000000}" name="Number of applicants with a denied outcome"/>
    <tableColumn id="7" xr3:uid="{00000000-0010-0000-1D00-000007000000}" name="Percentage of all applicants with an outcome"/>
    <tableColumn id="8" xr3:uid="{00000000-0010-0000-1D00-000008000000}" name="Percentage of all applicants with an approved outcome"/>
    <tableColumn id="9" xr3:uid="{00000000-0010-0000-1D00-000009000000}" name="Percentage of all applicants with a denied outcome"/>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4d" displayName="table_4d" ref="A64:I75" totalsRowShown="0">
  <tableColumns count="9">
    <tableColumn id="1" xr3:uid="{00000000-0010-0000-1E00-000001000000}" name="Condition or illness affecting any of the following areas"/>
    <tableColumn id="2" xr3:uid="{00000000-0010-0000-1E00-000002000000}" name="Number of Applicants "/>
    <tableColumn id="3" xr3:uid="{00000000-0010-0000-1E00-000003000000}" name="Percentage of all applicants"/>
    <tableColumn id="4" xr3:uid="{00000000-0010-0000-1E00-000004000000}" name="Number of applicants with an outcome"/>
    <tableColumn id="5" xr3:uid="{00000000-0010-0000-1E00-000005000000}" name="Number of applicants with an approved outcome"/>
    <tableColumn id="6" xr3:uid="{00000000-0010-0000-1E00-000006000000}" name="Number of applicants with a denied outcome"/>
    <tableColumn id="7" xr3:uid="{00000000-0010-0000-1E00-000007000000}" name="Percentage of all applicants with an outcome"/>
    <tableColumn id="8" xr3:uid="{00000000-0010-0000-1E00-000008000000}" name="Percentage of all applicants with an approved outcome"/>
    <tableColumn id="9" xr3:uid="{00000000-0010-0000-1E00-000009000000}" name="Percentage of all applicants with a denied outcome"/>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4e" displayName="table_4e" ref="A78:I89" totalsRowShown="0">
  <tableColumns count="9">
    <tableColumn id="1" xr3:uid="{00000000-0010-0000-1F00-000001000000}" name="Condition or illness affecting any of the following areas"/>
    <tableColumn id="2" xr3:uid="{00000000-0010-0000-1F00-000002000000}" name="Number of Applicants "/>
    <tableColumn id="3" xr3:uid="{00000000-0010-0000-1F00-000003000000}" name="Percentage of all applicants"/>
    <tableColumn id="4" xr3:uid="{00000000-0010-0000-1F00-000004000000}" name="Number of applicants with an outcome"/>
    <tableColumn id="5" xr3:uid="{00000000-0010-0000-1F00-000005000000}" name="Number of applicants with an approved outcome"/>
    <tableColumn id="6" xr3:uid="{00000000-0010-0000-1F00-000006000000}" name="Number of applicants with a denied outcome"/>
    <tableColumn id="7" xr3:uid="{00000000-0010-0000-1F00-000007000000}" name="Percentage of all applicants with an outcome"/>
    <tableColumn id="8" xr3:uid="{00000000-0010-0000-1F00-000008000000}" name="Percentage of all applicants with an approved outcome"/>
    <tableColumn id="9" xr3:uid="{00000000-0010-0000-1F00-000009000000}" name="Percentage of all applicants with a denied outcome"/>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table_4f" displayName="table_4f" ref="A92:I103" totalsRowShown="0">
  <tableColumns count="9">
    <tableColumn id="1" xr3:uid="{00000000-0010-0000-2000-000001000000}" name="Condition or illness affecting any of the following areas"/>
    <tableColumn id="2" xr3:uid="{00000000-0010-0000-2000-000002000000}" name="Number of Applicants "/>
    <tableColumn id="3" xr3:uid="{00000000-0010-0000-2000-000003000000}" name="Percentage of all applicants"/>
    <tableColumn id="4" xr3:uid="{00000000-0010-0000-2000-000004000000}" name="Number of applicants with an outcome"/>
    <tableColumn id="5" xr3:uid="{00000000-0010-0000-2000-000005000000}" name="Number of applicants with an approved outcome"/>
    <tableColumn id="6" xr3:uid="{00000000-0010-0000-2000-000006000000}" name="Number of applicants with a denied outcome"/>
    <tableColumn id="7" xr3:uid="{00000000-0010-0000-2000-000007000000}" name="Percentage of all applicants with an outcome"/>
    <tableColumn id="8" xr3:uid="{00000000-0010-0000-2000-000008000000}" name="Percentage of all applicants with an approved outcome"/>
    <tableColumn id="9" xr3:uid="{00000000-0010-0000-2000-000009000000}" name="Percentage of all applicants with a denied outcome"/>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1000000}" name="table_4g" displayName="table_4g" ref="A106:I117" totalsRowShown="0">
  <tableColumns count="9">
    <tableColumn id="1" xr3:uid="{00000000-0010-0000-2100-000001000000}" name="Condition or illness affecting any of the following areas"/>
    <tableColumn id="2" xr3:uid="{00000000-0010-0000-2100-000002000000}" name="Number of Applicants "/>
    <tableColumn id="3" xr3:uid="{00000000-0010-0000-2100-000003000000}" name="Percentage of all applicants"/>
    <tableColumn id="4" xr3:uid="{00000000-0010-0000-2100-000004000000}" name="Number of applicants with an outcome"/>
    <tableColumn id="5" xr3:uid="{00000000-0010-0000-2100-000005000000}" name="Number of applicants with an approved outcome"/>
    <tableColumn id="6" xr3:uid="{00000000-0010-0000-2100-000006000000}" name="Number of applicants with a denied outcome"/>
    <tableColumn id="7" xr3:uid="{00000000-0010-0000-2100-000007000000}" name="Percentage of all applicants with an outcome"/>
    <tableColumn id="8" xr3:uid="{00000000-0010-0000-2100-000008000000}" name="Percentage of all applicants with an approved outcome"/>
    <tableColumn id="9" xr3:uid="{00000000-0010-0000-2100-000009000000}" name="Percentage of all applicants with a denied outcome"/>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2000000}" name="table_5" displayName="table_5" ref="A8:I15" totalsRowShown="0">
  <tableColumns count="9">
    <tableColumn id="1" xr3:uid="{00000000-0010-0000-2200-000001000000}" name="Sexual Orientation"/>
    <tableColumn id="2" xr3:uid="{00000000-0010-0000-2200-000002000000}" name="Number of Applicants "/>
    <tableColumn id="3" xr3:uid="{00000000-0010-0000-2200-000003000000}" name="Percentage of all applicants"/>
    <tableColumn id="4" xr3:uid="{00000000-0010-0000-2200-000004000000}" name="Number of applicants with an outcome"/>
    <tableColumn id="5" xr3:uid="{00000000-0010-0000-2200-000005000000}" name="Number of applicants with an approved outcome"/>
    <tableColumn id="6" xr3:uid="{00000000-0010-0000-2200-000006000000}" name="Number of applicants with a denied outcome"/>
    <tableColumn id="7" xr3:uid="{00000000-0010-0000-2200-000007000000}" name="Percentage of all applicants with an outcome"/>
    <tableColumn id="8" xr3:uid="{00000000-0010-0000-2200-000008000000}" name="Percentage of all applicants with an approved outcome"/>
    <tableColumn id="9" xr3:uid="{00000000-0010-0000-2200-000009000000}" name="Percentage of all applicants with a denied outcome"/>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3000000}" name="table_5a" displayName="table_5a" ref="A18:I24" totalsRowShown="0">
  <tableColumns count="9">
    <tableColumn id="1" xr3:uid="{00000000-0010-0000-2300-000001000000}" name="Sexual Orientation"/>
    <tableColumn id="2" xr3:uid="{00000000-0010-0000-2300-000002000000}" name="Number of Applicants "/>
    <tableColumn id="3" xr3:uid="{00000000-0010-0000-2300-000003000000}" name="Percentage of all applicants"/>
    <tableColumn id="4" xr3:uid="{00000000-0010-0000-2300-000004000000}" name="Number of applicants with an outcome"/>
    <tableColumn id="5" xr3:uid="{00000000-0010-0000-2300-000005000000}" name="Number of applicants with an approved outcome"/>
    <tableColumn id="6" xr3:uid="{00000000-0010-0000-2300-000006000000}" name="Number of applicants with a denied outcome"/>
    <tableColumn id="7" xr3:uid="{00000000-0010-0000-2300-000007000000}" name="Percentage of all applicants with an outcome"/>
    <tableColumn id="8" xr3:uid="{00000000-0010-0000-2300-000008000000}" name="Percentage of all applicants with an approved outcome"/>
    <tableColumn id="9" xr3:uid="{00000000-0010-0000-2300-000009000000}" name="Percentage of all applicants with a denied outcome"/>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4000000}" name="table_5b" displayName="table_5b" ref="A27:I33" totalsRowShown="0">
  <tableColumns count="9">
    <tableColumn id="1" xr3:uid="{00000000-0010-0000-2400-000001000000}" name="Sexual Orientation"/>
    <tableColumn id="2" xr3:uid="{00000000-0010-0000-2400-000002000000}" name="Number of Applicants "/>
    <tableColumn id="3" xr3:uid="{00000000-0010-0000-2400-000003000000}" name="Percentage of all applicants"/>
    <tableColumn id="4" xr3:uid="{00000000-0010-0000-2400-000004000000}" name="Number of applicants with an outcome"/>
    <tableColumn id="5" xr3:uid="{00000000-0010-0000-2400-000005000000}" name="Number of applicants with an approved outcome"/>
    <tableColumn id="6" xr3:uid="{00000000-0010-0000-2400-000006000000}" name="Number of applicants with a denied outcome"/>
    <tableColumn id="7" xr3:uid="{00000000-0010-0000-2400-000007000000}" name="Percentage of all applicants with an outcome"/>
    <tableColumn id="8" xr3:uid="{00000000-0010-0000-2400-000008000000}" name="Percentage of all applicants with an approved outcome"/>
    <tableColumn id="9" xr3:uid="{00000000-0010-0000-2400-000009000000}" name="Percentage of all applicants with a denied outcome"/>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5000000}" name="table_5c" displayName="table_5c" ref="A36:I42" totalsRowShown="0">
  <tableColumns count="9">
    <tableColumn id="1" xr3:uid="{00000000-0010-0000-2500-000001000000}" name="Sexual Orientation"/>
    <tableColumn id="2" xr3:uid="{00000000-0010-0000-2500-000002000000}" name="Number of Applicants "/>
    <tableColumn id="3" xr3:uid="{00000000-0010-0000-2500-000003000000}" name="Percentage of all applicants"/>
    <tableColumn id="4" xr3:uid="{00000000-0010-0000-2500-000004000000}" name="Number of applicants with an outcome"/>
    <tableColumn id="5" xr3:uid="{00000000-0010-0000-2500-000005000000}" name="Number of applicants with an approved outcome"/>
    <tableColumn id="6" xr3:uid="{00000000-0010-0000-2500-000006000000}" name="Number of applicants with a denied outcome"/>
    <tableColumn id="7" xr3:uid="{00000000-0010-0000-2500-000007000000}" name="Percentage of all applicants with an outcome"/>
    <tableColumn id="8" xr3:uid="{00000000-0010-0000-2500-000008000000}" name="Percentage of all applicants with an approved outcome"/>
    <tableColumn id="9" xr3:uid="{00000000-0010-0000-2500-000009000000}" name="Percentage of all applicants with a denied outcome"/>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6000000}" name="table_5d" displayName="table_5d" ref="A45:I51" totalsRowShown="0">
  <tableColumns count="9">
    <tableColumn id="1" xr3:uid="{00000000-0010-0000-2600-000001000000}" name="Sexual Orientation"/>
    <tableColumn id="2" xr3:uid="{00000000-0010-0000-2600-000002000000}" name="Number of Applicants "/>
    <tableColumn id="3" xr3:uid="{00000000-0010-0000-2600-000003000000}" name="Percentage of all applicants"/>
    <tableColumn id="4" xr3:uid="{00000000-0010-0000-2600-000004000000}" name="Number of applicants with an outcome"/>
    <tableColumn id="5" xr3:uid="{00000000-0010-0000-2600-000005000000}" name="Number of applicants with an approved outcome"/>
    <tableColumn id="6" xr3:uid="{00000000-0010-0000-2600-000006000000}" name="Number of applicants with a denied outcome"/>
    <tableColumn id="7" xr3:uid="{00000000-0010-0000-2600-000007000000}" name="Percentage of all applicants with an outcome"/>
    <tableColumn id="8" xr3:uid="{00000000-0010-0000-2600-000008000000}" name="Percentage of all applicants with an approved outcome"/>
    <tableColumn id="9" xr3:uid="{00000000-0010-0000-2600-000009000000}" name="Percentage of all applicants with a denied outcome"/>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1a" displayName="table_1a" ref="A20:I28" totalsRowShown="0">
  <tableColumns count="9">
    <tableColumn id="1" xr3:uid="{00000000-0010-0000-0300-000001000000}" name="Ethnicity"/>
    <tableColumn id="2" xr3:uid="{00000000-0010-0000-0300-000002000000}" name="Number of Applicants "/>
    <tableColumn id="3" xr3:uid="{00000000-0010-0000-0300-000003000000}" name="Percentage of all applicants"/>
    <tableColumn id="4" xr3:uid="{00000000-0010-0000-0300-000004000000}" name="Number of applicants with an outcome"/>
    <tableColumn id="5" xr3:uid="{00000000-0010-0000-0300-000005000000}" name="Number of applicants with an approved outcome"/>
    <tableColumn id="6" xr3:uid="{00000000-0010-0000-0300-000006000000}" name="Number of applicants with a denied outcome"/>
    <tableColumn id="7" xr3:uid="{00000000-0010-0000-0300-000007000000}" name="Percentage of all applicants with an outcome"/>
    <tableColumn id="8" xr3:uid="{00000000-0010-0000-0300-000008000000}" name="Percentage of all applicants with an approved outcome"/>
    <tableColumn id="9" xr3:uid="{00000000-0010-0000-0300-000009000000}" name="Percentage of all applicants with a denied outcome"/>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7000000}" name="table_5e" displayName="table_5e" ref="A54:I60" totalsRowShown="0">
  <tableColumns count="9">
    <tableColumn id="1" xr3:uid="{00000000-0010-0000-2700-000001000000}" name="Sexual Orientation"/>
    <tableColumn id="2" xr3:uid="{00000000-0010-0000-2700-000002000000}" name="Number of Applicants "/>
    <tableColumn id="3" xr3:uid="{00000000-0010-0000-2700-000003000000}" name="Percentage of all applicants"/>
    <tableColumn id="4" xr3:uid="{00000000-0010-0000-2700-000004000000}" name="Number of applicants with an outcome"/>
    <tableColumn id="5" xr3:uid="{00000000-0010-0000-2700-000005000000}" name="Number of applicants with an approved outcome"/>
    <tableColumn id="6" xr3:uid="{00000000-0010-0000-2700-000006000000}" name="Number of applicants with a denied outcome"/>
    <tableColumn id="7" xr3:uid="{00000000-0010-0000-2700-000007000000}" name="Percentage of all applicants with an outcome"/>
    <tableColumn id="8" xr3:uid="{00000000-0010-0000-2700-000008000000}" name="Percentage of all applicants with an approved outcome"/>
    <tableColumn id="9" xr3:uid="{00000000-0010-0000-2700-000009000000}" name="Percentage of all applicants with a denied outcome"/>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8000000}" name="table_5f" displayName="table_5f" ref="A63:I70" totalsRowShown="0">
  <tableColumns count="9">
    <tableColumn id="1" xr3:uid="{00000000-0010-0000-2800-000001000000}" name="Sexual Orientation"/>
    <tableColumn id="2" xr3:uid="{00000000-0010-0000-2800-000002000000}" name="Number of Applicants "/>
    <tableColumn id="3" xr3:uid="{00000000-0010-0000-2800-000003000000}" name="Percentage of all applicants"/>
    <tableColumn id="4" xr3:uid="{00000000-0010-0000-2800-000004000000}" name="Number of applicants with an outcome"/>
    <tableColumn id="5" xr3:uid="{00000000-0010-0000-2800-000005000000}" name="Number of applicants with an approved outcome"/>
    <tableColumn id="6" xr3:uid="{00000000-0010-0000-2800-000006000000}" name="Number of applicants with a denied outcome"/>
    <tableColumn id="7" xr3:uid="{00000000-0010-0000-2800-000007000000}" name="Percentage of all applicants with an outcome"/>
    <tableColumn id="8" xr3:uid="{00000000-0010-0000-2800-000008000000}" name="Percentage of all applicants with an approved outcome"/>
    <tableColumn id="9" xr3:uid="{00000000-0010-0000-2800-000009000000}" name="Percentage of all applicants with a denied outcome"/>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9000000}" name="table_5g" displayName="table_5g" ref="A73:I80" totalsRowShown="0">
  <tableColumns count="9">
    <tableColumn id="1" xr3:uid="{00000000-0010-0000-2900-000001000000}" name="Sexual Orientation"/>
    <tableColumn id="2" xr3:uid="{00000000-0010-0000-2900-000002000000}" name="Number of Applicants "/>
    <tableColumn id="3" xr3:uid="{00000000-0010-0000-2900-000003000000}" name="Percentage of all applicants"/>
    <tableColumn id="4" xr3:uid="{00000000-0010-0000-2900-000004000000}" name="Number of applicants with an outcome"/>
    <tableColumn id="5" xr3:uid="{00000000-0010-0000-2900-000005000000}" name="Number of applicants with an approved outcome"/>
    <tableColumn id="6" xr3:uid="{00000000-0010-0000-2900-000006000000}" name="Number of applicants with a denied outcome"/>
    <tableColumn id="7" xr3:uid="{00000000-0010-0000-2900-000007000000}" name="Percentage of all applicants with an outcome"/>
    <tableColumn id="8" xr3:uid="{00000000-0010-0000-2900-000008000000}" name="Percentage of all applicants with an approved outcome"/>
    <tableColumn id="9" xr3:uid="{00000000-0010-0000-2900-000009000000}" name="Percentage of all applicants with a denied outcome"/>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A000000}" name="table_6" displayName="table_6" ref="A8:I13" totalsRowShown="0">
  <tableColumns count="9">
    <tableColumn id="1" xr3:uid="{00000000-0010-0000-2A00-000001000000}" name="Transgender"/>
    <tableColumn id="2" xr3:uid="{00000000-0010-0000-2A00-000002000000}" name="Number of Applicants "/>
    <tableColumn id="3" xr3:uid="{00000000-0010-0000-2A00-000003000000}" name="Percentage of all applicants"/>
    <tableColumn id="4" xr3:uid="{00000000-0010-0000-2A00-000004000000}" name="Number of applicants with an outcome"/>
    <tableColumn id="5" xr3:uid="{00000000-0010-0000-2A00-000005000000}" name="Number of applicants with an approved outcome"/>
    <tableColumn id="6" xr3:uid="{00000000-0010-0000-2A00-000006000000}" name="Number of applicants with a denied outcome"/>
    <tableColumn id="7" xr3:uid="{00000000-0010-0000-2A00-000007000000}" name="Percentage of all applicants with an outcome"/>
    <tableColumn id="8" xr3:uid="{00000000-0010-0000-2A00-000008000000}" name="Percentage of all applicants with an approved outcome"/>
    <tableColumn id="9" xr3:uid="{00000000-0010-0000-2A00-000009000000}" name="Percentage of all applicants with a denied outcome"/>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B000000}" name="table_6a" displayName="table_6a" ref="A16:I20" totalsRowShown="0">
  <tableColumns count="9">
    <tableColumn id="1" xr3:uid="{00000000-0010-0000-2B00-000001000000}" name="Transgender"/>
    <tableColumn id="2" xr3:uid="{00000000-0010-0000-2B00-000002000000}" name="Number of Applicants "/>
    <tableColumn id="3" xr3:uid="{00000000-0010-0000-2B00-000003000000}" name="Percentage of all applicants"/>
    <tableColumn id="4" xr3:uid="{00000000-0010-0000-2B00-000004000000}" name="Number of applicants with an outcome"/>
    <tableColumn id="5" xr3:uid="{00000000-0010-0000-2B00-000005000000}" name="Number of applicants with an approved outcome"/>
    <tableColumn id="6" xr3:uid="{00000000-0010-0000-2B00-000006000000}" name="Number of applicants with a denied outcome"/>
    <tableColumn id="7" xr3:uid="{00000000-0010-0000-2B00-000007000000}" name="Percentage of all applicants with an outcome"/>
    <tableColumn id="8" xr3:uid="{00000000-0010-0000-2B00-000008000000}" name="Percentage of all applicants with an approved outcome"/>
    <tableColumn id="9" xr3:uid="{00000000-0010-0000-2B00-000009000000}" name="Percentage of all applicants with a denied outcome"/>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C000000}" name="table_6b" displayName="table_6b" ref="A23:I27" totalsRowShown="0">
  <tableColumns count="9">
    <tableColumn id="1" xr3:uid="{00000000-0010-0000-2C00-000001000000}" name="Transgender"/>
    <tableColumn id="2" xr3:uid="{00000000-0010-0000-2C00-000002000000}" name="Number of Applicants "/>
    <tableColumn id="3" xr3:uid="{00000000-0010-0000-2C00-000003000000}" name="Percentage of all applicants"/>
    <tableColumn id="4" xr3:uid="{00000000-0010-0000-2C00-000004000000}" name="Number of applicants with an outcome"/>
    <tableColumn id="5" xr3:uid="{00000000-0010-0000-2C00-000005000000}" name="Number of applicants with an approved outcome"/>
    <tableColumn id="6" xr3:uid="{00000000-0010-0000-2C00-000006000000}" name="Number of applicants with a denied outcome"/>
    <tableColumn id="7" xr3:uid="{00000000-0010-0000-2C00-000007000000}" name="Percentage of all applicants with an outcome"/>
    <tableColumn id="8" xr3:uid="{00000000-0010-0000-2C00-000008000000}" name="Percentage of all applicants with an approved outcome"/>
    <tableColumn id="9" xr3:uid="{00000000-0010-0000-2C00-000009000000}" name="Percentage of all applicants with a denied outcome"/>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2D000000}" name="table_6c" displayName="table_6c" ref="A30:I34" totalsRowShown="0">
  <tableColumns count="9">
    <tableColumn id="1" xr3:uid="{00000000-0010-0000-2D00-000001000000}" name="Transgender"/>
    <tableColumn id="2" xr3:uid="{00000000-0010-0000-2D00-000002000000}" name="Number of Applicants "/>
    <tableColumn id="3" xr3:uid="{00000000-0010-0000-2D00-000003000000}" name="Percentage of all applicants"/>
    <tableColumn id="4" xr3:uid="{00000000-0010-0000-2D00-000004000000}" name="Number of applicants with an outcome"/>
    <tableColumn id="5" xr3:uid="{00000000-0010-0000-2D00-000005000000}" name="Number of applicants with an approved outcome"/>
    <tableColumn id="6" xr3:uid="{00000000-0010-0000-2D00-000006000000}" name="Number of applicants with a denied outcome"/>
    <tableColumn id="7" xr3:uid="{00000000-0010-0000-2D00-000007000000}" name="Percentage of all applicants with an outcome"/>
    <tableColumn id="8" xr3:uid="{00000000-0010-0000-2D00-000008000000}" name="Percentage of all applicants with an approved outcome"/>
    <tableColumn id="9" xr3:uid="{00000000-0010-0000-2D00-000009000000}" name="Percentage of all applicants with a denied outcome"/>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2E000000}" name="table_6d" displayName="table_6d" ref="A37:I41" totalsRowShown="0">
  <tableColumns count="9">
    <tableColumn id="1" xr3:uid="{00000000-0010-0000-2E00-000001000000}" name="Transgender"/>
    <tableColumn id="2" xr3:uid="{00000000-0010-0000-2E00-000002000000}" name="Number of Applicants "/>
    <tableColumn id="3" xr3:uid="{00000000-0010-0000-2E00-000003000000}" name="Percentage of all applicants"/>
    <tableColumn id="4" xr3:uid="{00000000-0010-0000-2E00-000004000000}" name="Number of applicants with an outcome"/>
    <tableColumn id="5" xr3:uid="{00000000-0010-0000-2E00-000005000000}" name="Number of applicants with an approved outcome"/>
    <tableColumn id="6" xr3:uid="{00000000-0010-0000-2E00-000006000000}" name="Number of applicants with a denied outcome"/>
    <tableColumn id="7" xr3:uid="{00000000-0010-0000-2E00-000007000000}" name="Percentage of all applicants with an outcome"/>
    <tableColumn id="8" xr3:uid="{00000000-0010-0000-2E00-000008000000}" name="Percentage of all applicants with an approved outcome"/>
    <tableColumn id="9" xr3:uid="{00000000-0010-0000-2E00-000009000000}" name="Percentage of all applicants with a denied outcome"/>
  </tableColumns>
  <tableStyleInfo name="TableStyleLight1"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2F000000}" name="table_6e" displayName="table_6e" ref="A44:I48" totalsRowShown="0">
  <tableColumns count="9">
    <tableColumn id="1" xr3:uid="{00000000-0010-0000-2F00-000001000000}" name="Transgender"/>
    <tableColumn id="2" xr3:uid="{00000000-0010-0000-2F00-000002000000}" name="Number of Applicants "/>
    <tableColumn id="3" xr3:uid="{00000000-0010-0000-2F00-000003000000}" name="Percentage of all applicants"/>
    <tableColumn id="4" xr3:uid="{00000000-0010-0000-2F00-000004000000}" name="Number of applicants with an outcome"/>
    <tableColumn id="5" xr3:uid="{00000000-0010-0000-2F00-000005000000}" name="Number of applicants with an approved outcome"/>
    <tableColumn id="6" xr3:uid="{00000000-0010-0000-2F00-000006000000}" name="Number of applicants with a denied outcome"/>
    <tableColumn id="7" xr3:uid="{00000000-0010-0000-2F00-000007000000}" name="Percentage of all applicants with an outcome"/>
    <tableColumn id="8" xr3:uid="{00000000-0010-0000-2F00-000008000000}" name="Percentage of all applicants with an approved outcome"/>
    <tableColumn id="9" xr3:uid="{00000000-0010-0000-2F00-000009000000}" name="Percentage of all applicants with a denied outcome"/>
  </tableColumns>
  <tableStyleInfo name="TableStyleLight1"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30000000}" name="table_6f" displayName="table_6f" ref="A51:I56" totalsRowShown="0">
  <tableColumns count="9">
    <tableColumn id="1" xr3:uid="{00000000-0010-0000-3000-000001000000}" name="Transgender"/>
    <tableColumn id="2" xr3:uid="{00000000-0010-0000-3000-000002000000}" name="Number of Applicants "/>
    <tableColumn id="3" xr3:uid="{00000000-0010-0000-3000-000003000000}" name="Percentage of all applicants"/>
    <tableColumn id="4" xr3:uid="{00000000-0010-0000-3000-000004000000}" name="Number of applicants with an outcome"/>
    <tableColumn id="5" xr3:uid="{00000000-0010-0000-3000-000005000000}" name="Number of applicants with an approved outcome"/>
    <tableColumn id="6" xr3:uid="{00000000-0010-0000-3000-000006000000}" name="Number of applicants with a denied outcome"/>
    <tableColumn id="7" xr3:uid="{00000000-0010-0000-3000-000007000000}" name="Percentage of all applicants with an outcome"/>
    <tableColumn id="8" xr3:uid="{00000000-0010-0000-3000-000008000000}" name="Percentage of all applicants with an approved outcome"/>
    <tableColumn id="9" xr3:uid="{00000000-0010-0000-3000-000009000000}" name="Percentage of all applicants with a denied outcome"/>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1b" displayName="table_1b" ref="A31:I39" totalsRowShown="0">
  <tableColumns count="9">
    <tableColumn id="1" xr3:uid="{00000000-0010-0000-0400-000001000000}" name="Ethnicity"/>
    <tableColumn id="2" xr3:uid="{00000000-0010-0000-0400-000002000000}" name="Number of Applicants "/>
    <tableColumn id="3" xr3:uid="{00000000-0010-0000-0400-000003000000}" name="Percentage of all applicants"/>
    <tableColumn id="4" xr3:uid="{00000000-0010-0000-0400-000004000000}" name="Number of applicants with an outcome"/>
    <tableColumn id="5" xr3:uid="{00000000-0010-0000-0400-000005000000}" name="Number of applicants with an approved outcome"/>
    <tableColumn id="6" xr3:uid="{00000000-0010-0000-0400-000006000000}" name="Number of applicants with a denied outcome"/>
    <tableColumn id="7" xr3:uid="{00000000-0010-0000-0400-000007000000}" name="Percentage of all applicants with an outcome"/>
    <tableColumn id="8" xr3:uid="{00000000-0010-0000-0400-000008000000}" name="Percentage of all applicants with an approved outcome"/>
    <tableColumn id="9" xr3:uid="{00000000-0010-0000-0400-000009000000}" name="Percentage of all applicants with a denied outcome"/>
  </tableColumns>
  <tableStyleInfo name="TableStyleLight1"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1000000}" name="table_6g" displayName="table_6g" ref="A59:I64" totalsRowShown="0">
  <tableColumns count="9">
    <tableColumn id="1" xr3:uid="{00000000-0010-0000-3100-000001000000}" name="Transgender"/>
    <tableColumn id="2" xr3:uid="{00000000-0010-0000-3100-000002000000}" name="Number of Applicants "/>
    <tableColumn id="3" xr3:uid="{00000000-0010-0000-3100-000003000000}" name="Percentage of all applicants"/>
    <tableColumn id="4" xr3:uid="{00000000-0010-0000-3100-000004000000}" name="Number of applicants with an outcome"/>
    <tableColumn id="5" xr3:uid="{00000000-0010-0000-3100-000005000000}" name="Number of applicants with an approved outcome"/>
    <tableColumn id="6" xr3:uid="{00000000-0010-0000-3100-000006000000}" name="Number of applicants with a denied outcome"/>
    <tableColumn id="7" xr3:uid="{00000000-0010-0000-3100-000007000000}" name="Percentage of all applicants with an outcome"/>
    <tableColumn id="8" xr3:uid="{00000000-0010-0000-3100-000008000000}" name="Percentage of all applicants with an approved outcome"/>
    <tableColumn id="9" xr3:uid="{00000000-0010-0000-3100-000009000000}" name="Percentage of all applicants with a denied outcome"/>
  </tableColumns>
  <tableStyleInfo name="TableStyleLight1"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2000000}" name="table_7" displayName="table_7" ref="A8:I22" totalsRowShown="0">
  <tableColumns count="9">
    <tableColumn id="1" xr3:uid="{00000000-0010-0000-3200-000001000000}" name="Religion"/>
    <tableColumn id="2" xr3:uid="{00000000-0010-0000-3200-000002000000}" name="Number of Applicants "/>
    <tableColumn id="3" xr3:uid="{00000000-0010-0000-3200-000003000000}" name="Percentage of all applicants"/>
    <tableColumn id="4" xr3:uid="{00000000-0010-0000-3200-000004000000}" name="Number of applicants with an outcome"/>
    <tableColumn id="5" xr3:uid="{00000000-0010-0000-3200-000005000000}" name="Number of applicants with an approved outcome"/>
    <tableColumn id="6" xr3:uid="{00000000-0010-0000-3200-000006000000}" name="Number of applicants with a denied outcome"/>
    <tableColumn id="7" xr3:uid="{00000000-0010-0000-3200-000007000000}" name="Percentage of all applicants with an outcome"/>
    <tableColumn id="8" xr3:uid="{00000000-0010-0000-3200-000008000000}" name="Percentage of all applicants with an approved outcome"/>
    <tableColumn id="9" xr3:uid="{00000000-0010-0000-3200-000009000000}" name="Percentage of all applicants with a denied outcome"/>
  </tableColumns>
  <tableStyleInfo name="TableStyleLight1"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3000000}" name="table_7a" displayName="table_7a" ref="A25:I38" totalsRowShown="0">
  <tableColumns count="9">
    <tableColumn id="1" xr3:uid="{00000000-0010-0000-3300-000001000000}" name="Religion"/>
    <tableColumn id="2" xr3:uid="{00000000-0010-0000-3300-000002000000}" name="Number of Applicants "/>
    <tableColumn id="3" xr3:uid="{00000000-0010-0000-3300-000003000000}" name="Percentage of all applicants"/>
    <tableColumn id="4" xr3:uid="{00000000-0010-0000-3300-000004000000}" name="Number of applicants with an outcome"/>
    <tableColumn id="5" xr3:uid="{00000000-0010-0000-3300-000005000000}" name="Number of applicants with an approved outcome"/>
    <tableColumn id="6" xr3:uid="{00000000-0010-0000-3300-000006000000}" name="Number of applicants with a denied outcome"/>
    <tableColumn id="7" xr3:uid="{00000000-0010-0000-3300-000007000000}" name="Percentage of all applicants with an outcome"/>
    <tableColumn id="8" xr3:uid="{00000000-0010-0000-3300-000008000000}" name="Percentage of all applicants with an approved outcome"/>
    <tableColumn id="9" xr3:uid="{00000000-0010-0000-3300-000009000000}" name="Percentage of all applicants with a denied outcome"/>
  </tableColumns>
  <tableStyleInfo name="TableStyleLight1"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4000000}" name="table_7b" displayName="table_7b" ref="A41:I54" totalsRowShown="0">
  <tableColumns count="9">
    <tableColumn id="1" xr3:uid="{00000000-0010-0000-3400-000001000000}" name="Religion"/>
    <tableColumn id="2" xr3:uid="{00000000-0010-0000-3400-000002000000}" name="Number of Applicants "/>
    <tableColumn id="3" xr3:uid="{00000000-0010-0000-3400-000003000000}" name="Percentage of all applicants"/>
    <tableColumn id="4" xr3:uid="{00000000-0010-0000-3400-000004000000}" name="Number of applicants with an outcome"/>
    <tableColumn id="5" xr3:uid="{00000000-0010-0000-3400-000005000000}" name="Number of applicants with an approved outcome"/>
    <tableColumn id="6" xr3:uid="{00000000-0010-0000-3400-000006000000}" name="Number of applicants with a denied outcome"/>
    <tableColumn id="7" xr3:uid="{00000000-0010-0000-3400-000007000000}" name="Percentage of all applicants with an outcome"/>
    <tableColumn id="8" xr3:uid="{00000000-0010-0000-3400-000008000000}" name="Percentage of all applicants with an approved outcome"/>
    <tableColumn id="9" xr3:uid="{00000000-0010-0000-3400-000009000000}" name="Percentage of all applicants with a denied outcome"/>
  </tableColumns>
  <tableStyleInfo name="TableStyleLight1"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35000000}" name="table_7c" displayName="table_7c" ref="A57:I70" totalsRowShown="0">
  <tableColumns count="9">
    <tableColumn id="1" xr3:uid="{00000000-0010-0000-3500-000001000000}" name="Religion"/>
    <tableColumn id="2" xr3:uid="{00000000-0010-0000-3500-000002000000}" name="Number of Applicants "/>
    <tableColumn id="3" xr3:uid="{00000000-0010-0000-3500-000003000000}" name="Percentage of all applicants"/>
    <tableColumn id="4" xr3:uid="{00000000-0010-0000-3500-000004000000}" name="Number of applicants with an outcome"/>
    <tableColumn id="5" xr3:uid="{00000000-0010-0000-3500-000005000000}" name="Number of applicants with an approved outcome"/>
    <tableColumn id="6" xr3:uid="{00000000-0010-0000-3500-000006000000}" name="Number of applicants with a denied outcome"/>
    <tableColumn id="7" xr3:uid="{00000000-0010-0000-3500-000007000000}" name="Percentage of all applicants with an outcome"/>
    <tableColumn id="8" xr3:uid="{00000000-0010-0000-3500-000008000000}" name="Percentage of all applicants with an approved outcome"/>
    <tableColumn id="9" xr3:uid="{00000000-0010-0000-3500-000009000000}" name="Percentage of all applicants with a denied outcome"/>
  </tableColumns>
  <tableStyleInfo name="TableStyleLight1"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6000000}" name="table_7d" displayName="table_7d" ref="A73:I83" totalsRowShown="0">
  <tableColumns count="9">
    <tableColumn id="1" xr3:uid="{00000000-0010-0000-3600-000001000000}" name="Religion"/>
    <tableColumn id="2" xr3:uid="{00000000-0010-0000-3600-000002000000}" name="Number of Applicants "/>
    <tableColumn id="3" xr3:uid="{00000000-0010-0000-3600-000003000000}" name="Percentage of all applicants"/>
    <tableColumn id="4" xr3:uid="{00000000-0010-0000-3600-000004000000}" name="Number of applicants with an outcome"/>
    <tableColumn id="5" xr3:uid="{00000000-0010-0000-3600-000005000000}" name="Number of applicants with an approved outcome"/>
    <tableColumn id="6" xr3:uid="{00000000-0010-0000-3600-000006000000}" name="Number of applicants with a denied outcome"/>
    <tableColumn id="7" xr3:uid="{00000000-0010-0000-3600-000007000000}" name="Percentage of all applicants with an outcome"/>
    <tableColumn id="8" xr3:uid="{00000000-0010-0000-3600-000008000000}" name="Percentage of all applicants with an approved outcome"/>
    <tableColumn id="9" xr3:uid="{00000000-0010-0000-3600-000009000000}" name="Percentage of all applicants with a denied outcome"/>
  </tableColumns>
  <tableStyleInfo name="TableStyleLight1"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0000000-000C-0000-FFFF-FFFF37000000}" name="table_7e" displayName="table_7e" ref="A86:I99" totalsRowShown="0">
  <tableColumns count="9">
    <tableColumn id="1" xr3:uid="{00000000-0010-0000-3700-000001000000}" name="Religion"/>
    <tableColumn id="2" xr3:uid="{00000000-0010-0000-3700-000002000000}" name="Number of Applicants "/>
    <tableColumn id="3" xr3:uid="{00000000-0010-0000-3700-000003000000}" name="Percentage of all applicants"/>
    <tableColumn id="4" xr3:uid="{00000000-0010-0000-3700-000004000000}" name="Number of applicants with an outcome"/>
    <tableColumn id="5" xr3:uid="{00000000-0010-0000-3700-000005000000}" name="Number of applicants with an approved outcome"/>
    <tableColumn id="6" xr3:uid="{00000000-0010-0000-3700-000006000000}" name="Number of applicants with a denied outcome"/>
    <tableColumn id="7" xr3:uid="{00000000-0010-0000-3700-000007000000}" name="Percentage of all applicants with an outcome"/>
    <tableColumn id="8" xr3:uid="{00000000-0010-0000-3700-000008000000}" name="Percentage of all applicants with an approved outcome"/>
    <tableColumn id="9" xr3:uid="{00000000-0010-0000-3700-000009000000}" name="Percentage of all applicants with a denied outcome"/>
  </tableColumns>
  <tableStyleInfo name="TableStyleLight1"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00000000-000C-0000-FFFF-FFFF38000000}" name="table_7f" displayName="table_7f" ref="A102:I116" totalsRowShown="0">
  <tableColumns count="9">
    <tableColumn id="1" xr3:uid="{00000000-0010-0000-3800-000001000000}" name="Religion"/>
    <tableColumn id="2" xr3:uid="{00000000-0010-0000-3800-000002000000}" name="Number of Applicants "/>
    <tableColumn id="3" xr3:uid="{00000000-0010-0000-3800-000003000000}" name="Percentage of all applicants"/>
    <tableColumn id="4" xr3:uid="{00000000-0010-0000-3800-000004000000}" name="Number of applicants with an outcome"/>
    <tableColumn id="5" xr3:uid="{00000000-0010-0000-3800-000005000000}" name="Number of applicants with an approved outcome"/>
    <tableColumn id="6" xr3:uid="{00000000-0010-0000-3800-000006000000}" name="Number of applicants with a denied outcome"/>
    <tableColumn id="7" xr3:uid="{00000000-0010-0000-3800-000007000000}" name="Percentage of all applicants with an outcome"/>
    <tableColumn id="8" xr3:uid="{00000000-0010-0000-3800-000008000000}" name="Percentage of all applicants with an approved outcome"/>
    <tableColumn id="9" xr3:uid="{00000000-0010-0000-3800-000009000000}" name="Percentage of all applicants with a denied outcome"/>
  </tableColumns>
  <tableStyleInfo name="TableStyleLight1"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00000000-000C-0000-FFFF-FFFF39000000}" name="table_7g" displayName="table_7g" ref="A119:I133" totalsRowShown="0">
  <tableColumns count="9">
    <tableColumn id="1" xr3:uid="{00000000-0010-0000-3900-000001000000}" name="Religion"/>
    <tableColumn id="2" xr3:uid="{00000000-0010-0000-3900-000002000000}" name="Number of Applicants "/>
    <tableColumn id="3" xr3:uid="{00000000-0010-0000-3900-000003000000}" name="Percentage of all applicants"/>
    <tableColumn id="4" xr3:uid="{00000000-0010-0000-3900-000004000000}" name="Number of applicants with an outcome"/>
    <tableColumn id="5" xr3:uid="{00000000-0010-0000-3900-000005000000}" name="Number of applicants with an approved outcome"/>
    <tableColumn id="6" xr3:uid="{00000000-0010-0000-3900-000006000000}" name="Number of applicants with a denied outcome"/>
    <tableColumn id="7" xr3:uid="{00000000-0010-0000-3900-000007000000}" name="Percentage of all applicants with an outcome"/>
    <tableColumn id="8" xr3:uid="{00000000-0010-0000-3900-000008000000}" name="Percentage of all applicants with an approved outcome"/>
    <tableColumn id="9" xr3:uid="{00000000-0010-0000-3900-000009000000}" name="Percentage of all applicants with a denied outcome"/>
  </tableColumns>
  <tableStyleInfo name="TableStyleLight1" showFirstColumn="0" showLastColumn="0" showRowStripes="1" showColumnStripes="0"/>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00000000-000C-0000-FFFF-FFFF3A000000}" name="table_8" displayName="table_8" ref="A8:I15" totalsRowShown="0">
  <tableColumns count="9">
    <tableColumn id="1" xr3:uid="{00000000-0010-0000-3A00-000001000000}" name="Age"/>
    <tableColumn id="2" xr3:uid="{00000000-0010-0000-3A00-000002000000}" name="Number of Applicants "/>
    <tableColumn id="3" xr3:uid="{00000000-0010-0000-3A00-000003000000}" name="Percentage of all applicants"/>
    <tableColumn id="4" xr3:uid="{00000000-0010-0000-3A00-000004000000}" name="Number of applicants with an outcome"/>
    <tableColumn id="5" xr3:uid="{00000000-0010-0000-3A00-000005000000}" name="Number of applicants with an approved outcome"/>
    <tableColumn id="6" xr3:uid="{00000000-0010-0000-3A00-000006000000}" name="Number of applicants with a denied outcome"/>
    <tableColumn id="7" xr3:uid="{00000000-0010-0000-3A00-000007000000}" name="Percentage of all applicants with an outcome"/>
    <tableColumn id="8" xr3:uid="{00000000-0010-0000-3A00-000008000000}" name="Percentage of all applicants with an approved outcome"/>
    <tableColumn id="9" xr3:uid="{00000000-0010-0000-3A00-000009000000}" name="Percentage of all applicants with a denied outcome"/>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1c" displayName="table_1c" ref="A42:I50" totalsRowShown="0">
  <tableColumns count="9">
    <tableColumn id="1" xr3:uid="{00000000-0010-0000-0500-000001000000}" name="Ethnicity"/>
    <tableColumn id="2" xr3:uid="{00000000-0010-0000-0500-000002000000}" name="Number of Applicants "/>
    <tableColumn id="3" xr3:uid="{00000000-0010-0000-0500-000003000000}" name="Percentage of all applicants"/>
    <tableColumn id="4" xr3:uid="{00000000-0010-0000-0500-000004000000}" name="Number of applicants with an outcome"/>
    <tableColumn id="5" xr3:uid="{00000000-0010-0000-0500-000005000000}" name="Number of applicants with an approved outcome"/>
    <tableColumn id="6" xr3:uid="{00000000-0010-0000-0500-000006000000}" name="Number of applicants with a denied outcome"/>
    <tableColumn id="7" xr3:uid="{00000000-0010-0000-0500-000007000000}" name="Percentage of all applicants with an outcome"/>
    <tableColumn id="8" xr3:uid="{00000000-0010-0000-0500-000008000000}" name="Percentage of all applicants with an approved outcome"/>
    <tableColumn id="9" xr3:uid="{00000000-0010-0000-0500-000009000000}" name="Percentage of all applicants with a denied outcome"/>
  </tableColumns>
  <tableStyleInfo name="TableStyleLight1" showFirstColumn="0" showLastColumn="0" showRowStripes="1" showColumnStripes="0"/>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3B000000}" name="table_8a" displayName="table_8a" ref="A18:I25" totalsRowShown="0">
  <tableColumns count="9">
    <tableColumn id="1" xr3:uid="{00000000-0010-0000-3B00-000001000000}" name="Age"/>
    <tableColumn id="2" xr3:uid="{00000000-0010-0000-3B00-000002000000}" name="Number of Applicants "/>
    <tableColumn id="3" xr3:uid="{00000000-0010-0000-3B00-000003000000}" name="Percentage of all applicants"/>
    <tableColumn id="4" xr3:uid="{00000000-0010-0000-3B00-000004000000}" name="Number of applicants with an outcome"/>
    <tableColumn id="5" xr3:uid="{00000000-0010-0000-3B00-000005000000}" name="Number of applicants with an approved outcome"/>
    <tableColumn id="6" xr3:uid="{00000000-0010-0000-3B00-000006000000}" name="Number of applicants with a denied outcome"/>
    <tableColumn id="7" xr3:uid="{00000000-0010-0000-3B00-000007000000}" name="Percentage of all applicants with an outcome"/>
    <tableColumn id="8" xr3:uid="{00000000-0010-0000-3B00-000008000000}" name="Percentage of all applicants with an approved outcome"/>
    <tableColumn id="9" xr3:uid="{00000000-0010-0000-3B00-000009000000}" name="Percentage of all applicants with a denied outcome"/>
  </tableColumns>
  <tableStyleInfo name="TableStyleLight1" showFirstColumn="0" showLastColumn="0" showRowStripes="1" showColumnStripes="0"/>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3C000000}" name="table_8b" displayName="table_8b" ref="A28:I35" totalsRowShown="0">
  <tableColumns count="9">
    <tableColumn id="1" xr3:uid="{00000000-0010-0000-3C00-000001000000}" name="Age"/>
    <tableColumn id="2" xr3:uid="{00000000-0010-0000-3C00-000002000000}" name="Number of Applicants "/>
    <tableColumn id="3" xr3:uid="{00000000-0010-0000-3C00-000003000000}" name="Percentage of all applicants"/>
    <tableColumn id="4" xr3:uid="{00000000-0010-0000-3C00-000004000000}" name="Number of applicants with an outcome"/>
    <tableColumn id="5" xr3:uid="{00000000-0010-0000-3C00-000005000000}" name="Number of applicants with an approved outcome"/>
    <tableColumn id="6" xr3:uid="{00000000-0010-0000-3C00-000006000000}" name="Number of applicants with a denied outcome"/>
    <tableColumn id="7" xr3:uid="{00000000-0010-0000-3C00-000007000000}" name="Percentage of all applicants with an outcome"/>
    <tableColumn id="8" xr3:uid="{00000000-0010-0000-3C00-000008000000}" name="Percentage of all applicants with an approved outcome"/>
    <tableColumn id="9" xr3:uid="{00000000-0010-0000-3C00-000009000000}" name="Percentage of all applicants with a denied outcome"/>
  </tableColumns>
  <tableStyleInfo name="TableStyleLight1" showFirstColumn="0" showLastColumn="0" showRowStripes="1" showColumnStripes="0"/>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3D000000}" name="table_8c" displayName="table_8c" ref="A38:I45" totalsRowShown="0">
  <tableColumns count="9">
    <tableColumn id="1" xr3:uid="{00000000-0010-0000-3D00-000001000000}" name="Age"/>
    <tableColumn id="2" xr3:uid="{00000000-0010-0000-3D00-000002000000}" name="Number of Applicants "/>
    <tableColumn id="3" xr3:uid="{00000000-0010-0000-3D00-000003000000}" name="Percentage of all applicants"/>
    <tableColumn id="4" xr3:uid="{00000000-0010-0000-3D00-000004000000}" name="Number of applicants with an outcome"/>
    <tableColumn id="5" xr3:uid="{00000000-0010-0000-3D00-000005000000}" name="Number of applicants with an approved outcome"/>
    <tableColumn id="6" xr3:uid="{00000000-0010-0000-3D00-000006000000}" name="Number of applicants with a denied outcome"/>
    <tableColumn id="7" xr3:uid="{00000000-0010-0000-3D00-000007000000}" name="Percentage of all applicants with an outcome"/>
    <tableColumn id="8" xr3:uid="{00000000-0010-0000-3D00-000008000000}" name="Percentage of all applicants with an approved outcome"/>
    <tableColumn id="9" xr3:uid="{00000000-0010-0000-3D00-000009000000}" name="Percentage of all applicants with a denied outcome"/>
  </tableColumns>
  <tableStyleInfo name="TableStyleLight1" showFirstColumn="0" showLastColumn="0" showRowStripes="1" showColumnStripes="0"/>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3E000000}" name="table_8d" displayName="table_8d" ref="A48:I53" totalsRowShown="0">
  <tableColumns count="9">
    <tableColumn id="1" xr3:uid="{00000000-0010-0000-3E00-000001000000}" name="Age"/>
    <tableColumn id="2" xr3:uid="{00000000-0010-0000-3E00-000002000000}" name="Number of Applicants "/>
    <tableColumn id="3" xr3:uid="{00000000-0010-0000-3E00-000003000000}" name="Percentage of all applicants"/>
    <tableColumn id="4" xr3:uid="{00000000-0010-0000-3E00-000004000000}" name="Number of applicants with an outcome"/>
    <tableColumn id="5" xr3:uid="{00000000-0010-0000-3E00-000005000000}" name="Number of applicants with an approved outcome"/>
    <tableColumn id="6" xr3:uid="{00000000-0010-0000-3E00-000006000000}" name="Number of applicants with a denied outcome"/>
    <tableColumn id="7" xr3:uid="{00000000-0010-0000-3E00-000007000000}" name="Percentage of all applicants with an outcome"/>
    <tableColumn id="8" xr3:uid="{00000000-0010-0000-3E00-000008000000}" name="Percentage of all applicants with an approved outcome"/>
    <tableColumn id="9" xr3:uid="{00000000-0010-0000-3E00-000009000000}" name="Percentage of all applicants with a denied outcome"/>
  </tableColumns>
  <tableStyleInfo name="TableStyleLight1" showFirstColumn="0" showLastColumn="0" showRowStripes="1" showColumnStripes="0"/>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3F000000}" name="table_8e" displayName="table_8e" ref="A56:I63" totalsRowShown="0">
  <tableColumns count="9">
    <tableColumn id="1" xr3:uid="{00000000-0010-0000-3F00-000001000000}" name="Age"/>
    <tableColumn id="2" xr3:uid="{00000000-0010-0000-3F00-000002000000}" name="Number of Applicants "/>
    <tableColumn id="3" xr3:uid="{00000000-0010-0000-3F00-000003000000}" name="Percentage of all applicants"/>
    <tableColumn id="4" xr3:uid="{00000000-0010-0000-3F00-000004000000}" name="Number of applicants with an outcome"/>
    <tableColumn id="5" xr3:uid="{00000000-0010-0000-3F00-000005000000}" name="Number of applicants with an approved outcome"/>
    <tableColumn id="6" xr3:uid="{00000000-0010-0000-3F00-000006000000}" name="Number of applicants with a denied outcome"/>
    <tableColumn id="7" xr3:uid="{00000000-0010-0000-3F00-000007000000}" name="Percentage of all applicants with an outcome"/>
    <tableColumn id="8" xr3:uid="{00000000-0010-0000-3F00-000008000000}" name="Percentage of all applicants with an approved outcome"/>
    <tableColumn id="9" xr3:uid="{00000000-0010-0000-3F00-000009000000}" name="Percentage of all applicants with a denied outcome"/>
  </tableColumns>
  <tableStyleInfo name="TableStyleLight1" showFirstColumn="0" showLastColumn="0" showRowStripes="1" showColumnStripes="0"/>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40000000}" name="table_8f" displayName="table_8f" ref="A66:I73" totalsRowShown="0">
  <tableColumns count="9">
    <tableColumn id="1" xr3:uid="{00000000-0010-0000-4000-000001000000}" name="Age"/>
    <tableColumn id="2" xr3:uid="{00000000-0010-0000-4000-000002000000}" name="Number of Applicants "/>
    <tableColumn id="3" xr3:uid="{00000000-0010-0000-4000-000003000000}" name="Percentage of all applicants"/>
    <tableColumn id="4" xr3:uid="{00000000-0010-0000-4000-000004000000}" name="Number of applicants with an outcome"/>
    <tableColumn id="5" xr3:uid="{00000000-0010-0000-4000-000005000000}" name="Number of applicants with an approved outcome"/>
    <tableColumn id="6" xr3:uid="{00000000-0010-0000-4000-000006000000}" name="Number of applicants with a denied outcome"/>
    <tableColumn id="7" xr3:uid="{00000000-0010-0000-4000-000007000000}" name="Percentage of all applicants with an outcome"/>
    <tableColumn id="8" xr3:uid="{00000000-0010-0000-4000-000008000000}" name="Percentage of all applicants with an approved outcome"/>
    <tableColumn id="9" xr3:uid="{00000000-0010-0000-4000-000009000000}" name="Percentage of all applicants with a denied outcome"/>
  </tableColumns>
  <tableStyleInfo name="TableStyleLight1" showFirstColumn="0" showLastColumn="0" showRowStripes="1" showColumnStripes="0"/>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41000000}" name="table_8g" displayName="table_8g" ref="A76:I83" totalsRowShown="0">
  <tableColumns count="9">
    <tableColumn id="1" xr3:uid="{00000000-0010-0000-4100-000001000000}" name="Age"/>
    <tableColumn id="2" xr3:uid="{00000000-0010-0000-4100-000002000000}" name="Number of Applicants "/>
    <tableColumn id="3" xr3:uid="{00000000-0010-0000-4100-000003000000}" name="Percentage of all applicants"/>
    <tableColumn id="4" xr3:uid="{00000000-0010-0000-4100-000004000000}" name="Number of applicants with an outcome"/>
    <tableColumn id="5" xr3:uid="{00000000-0010-0000-4100-000005000000}" name="Number of applicants with an approved outcome"/>
    <tableColumn id="6" xr3:uid="{00000000-0010-0000-4100-000006000000}" name="Number of applicants with a denied outcome"/>
    <tableColumn id="7" xr3:uid="{00000000-0010-0000-4100-000007000000}" name="Percentage of all applicants with an outcome"/>
    <tableColumn id="8" xr3:uid="{00000000-0010-0000-4100-000008000000}" name="Percentage of all applicants with an approved outcome"/>
    <tableColumn id="9" xr3:uid="{00000000-0010-0000-4100-000009000000}" name="Percentage of all applicants with a denied outcome"/>
  </tableColumns>
  <tableStyleInfo name="TableStyleLight1" showFirstColumn="0" showLastColumn="0" showRowStripes="1" showColumnStripes="0"/>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00000000-000C-0000-FFFF-FFFF42000000}" name="table_9" displayName="table_9" ref="A8:I21" totalsRowShown="0">
  <tableColumns count="9">
    <tableColumn id="1" xr3:uid="{00000000-0010-0000-4200-000001000000}" name="Scottish Index of Multiple Deprivation decile"/>
    <tableColumn id="2" xr3:uid="{00000000-0010-0000-4200-000002000000}" name="Number of Applicants "/>
    <tableColumn id="3" xr3:uid="{00000000-0010-0000-4200-000003000000}" name="Percentage of all applicants"/>
    <tableColumn id="4" xr3:uid="{00000000-0010-0000-4200-000004000000}" name="Number of applicants with an outcome"/>
    <tableColumn id="5" xr3:uid="{00000000-0010-0000-4200-000005000000}" name="Number of applicants with an approved outcome"/>
    <tableColumn id="6" xr3:uid="{00000000-0010-0000-4200-000006000000}" name="Number of applicants with a denied outcome"/>
    <tableColumn id="7" xr3:uid="{00000000-0010-0000-4200-000007000000}" name="Percentage of all applicants with an outcome"/>
    <tableColumn id="8" xr3:uid="{00000000-0010-0000-4200-000008000000}" name="Percentage of all applicants with an approved outcome"/>
    <tableColumn id="9" xr3:uid="{00000000-0010-0000-4200-000009000000}" name="Percentage of all applicants with a denied outcome"/>
  </tableColumns>
  <tableStyleInfo name="TableStyleLight1" showFirstColumn="0" showLastColumn="0" showRowStripes="1" showColumnStripes="0"/>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43000000}" name="table_9a" displayName="table_9a" ref="A24:I37" totalsRowShown="0">
  <tableColumns count="9">
    <tableColumn id="1" xr3:uid="{00000000-0010-0000-4300-000001000000}" name="Scottish Index of Multiple Deprivation decile"/>
    <tableColumn id="2" xr3:uid="{00000000-0010-0000-4300-000002000000}" name="Number of Applicants "/>
    <tableColumn id="3" xr3:uid="{00000000-0010-0000-4300-000003000000}" name="Percentage of all applicants"/>
    <tableColumn id="4" xr3:uid="{00000000-0010-0000-4300-000004000000}" name="Number of applicants with an outcome"/>
    <tableColumn id="5" xr3:uid="{00000000-0010-0000-4300-000005000000}" name="Number of applicants with an approved outcome"/>
    <tableColumn id="6" xr3:uid="{00000000-0010-0000-4300-000006000000}" name="Number of applicants with a denied outcome"/>
    <tableColumn id="7" xr3:uid="{00000000-0010-0000-4300-000007000000}" name="Percentage of all applicants with an outcome"/>
    <tableColumn id="8" xr3:uid="{00000000-0010-0000-4300-000008000000}" name="Percentage of all applicants with an approved outcome"/>
    <tableColumn id="9" xr3:uid="{00000000-0010-0000-4300-000009000000}" name="Percentage of all applicants with a denied outcome"/>
  </tableColumns>
  <tableStyleInfo name="TableStyleLight1" showFirstColumn="0" showLastColumn="0" showRowStripes="1" showColumnStripes="0"/>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44000000}" name="table_9b" displayName="table_9b" ref="A40:I53" totalsRowShown="0">
  <tableColumns count="9">
    <tableColumn id="1" xr3:uid="{00000000-0010-0000-4400-000001000000}" name="Scottish Index of Multiple Deprivation decile"/>
    <tableColumn id="2" xr3:uid="{00000000-0010-0000-4400-000002000000}" name="Number of Applicants "/>
    <tableColumn id="3" xr3:uid="{00000000-0010-0000-4400-000003000000}" name="Percentage of all applicants"/>
    <tableColumn id="4" xr3:uid="{00000000-0010-0000-4400-000004000000}" name="Number of applicants with an outcome"/>
    <tableColumn id="5" xr3:uid="{00000000-0010-0000-4400-000005000000}" name="Number of applicants with an approved outcome"/>
    <tableColumn id="6" xr3:uid="{00000000-0010-0000-4400-000006000000}" name="Number of applicants with a denied outcome"/>
    <tableColumn id="7" xr3:uid="{00000000-0010-0000-4400-000007000000}" name="Percentage of all applicants with an outcome"/>
    <tableColumn id="8" xr3:uid="{00000000-0010-0000-4400-000008000000}" name="Percentage of all applicants with an approved outcome"/>
    <tableColumn id="9" xr3:uid="{00000000-0010-0000-4400-000009000000}" name="Percentage of all applicants with a denied outcome"/>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1d" displayName="table_1d" ref="A53:I61" totalsRowShown="0">
  <tableColumns count="9">
    <tableColumn id="1" xr3:uid="{00000000-0010-0000-0600-000001000000}" name="Ethnicity"/>
    <tableColumn id="2" xr3:uid="{00000000-0010-0000-0600-000002000000}" name="Number of Applicants "/>
    <tableColumn id="3" xr3:uid="{00000000-0010-0000-0600-000003000000}" name="Percentage of all applicants"/>
    <tableColumn id="4" xr3:uid="{00000000-0010-0000-0600-000004000000}" name="Number of applicants with an outcome"/>
    <tableColumn id="5" xr3:uid="{00000000-0010-0000-0600-000005000000}" name="Number of applicants with an approved outcome"/>
    <tableColumn id="6" xr3:uid="{00000000-0010-0000-0600-000006000000}" name="Number of applicants with a denied outcome"/>
    <tableColumn id="7" xr3:uid="{00000000-0010-0000-0600-000007000000}" name="Percentage of all applicants with an outcome"/>
    <tableColumn id="8" xr3:uid="{00000000-0010-0000-0600-000008000000}" name="Percentage of all applicants with an approved outcome"/>
    <tableColumn id="9" xr3:uid="{00000000-0010-0000-0600-000009000000}" name="Percentage of all applicants with a denied outcome"/>
  </tableColumns>
  <tableStyleInfo name="TableStyleLight1" showFirstColumn="0" showLastColumn="0" showRowStripes="1" showColumnStripes="0"/>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45000000}" name="table_9c" displayName="table_9c" ref="A56:I69" totalsRowShown="0">
  <tableColumns count="9">
    <tableColumn id="1" xr3:uid="{00000000-0010-0000-4500-000001000000}" name="Scottish Index of Multiple Deprivation decile"/>
    <tableColumn id="2" xr3:uid="{00000000-0010-0000-4500-000002000000}" name="Number of Applicants "/>
    <tableColumn id="3" xr3:uid="{00000000-0010-0000-4500-000003000000}" name="Percentage of all applicants"/>
    <tableColumn id="4" xr3:uid="{00000000-0010-0000-4500-000004000000}" name="Number of applicants with an outcome"/>
    <tableColumn id="5" xr3:uid="{00000000-0010-0000-4500-000005000000}" name="Number of applicants with an approved outcome"/>
    <tableColumn id="6" xr3:uid="{00000000-0010-0000-4500-000006000000}" name="Number of applicants with a denied outcome"/>
    <tableColumn id="7" xr3:uid="{00000000-0010-0000-4500-000007000000}" name="Percentage of all applicants with an outcome"/>
    <tableColumn id="8" xr3:uid="{00000000-0010-0000-4500-000008000000}" name="Percentage of all applicants with an approved outcome"/>
    <tableColumn id="9" xr3:uid="{00000000-0010-0000-4500-000009000000}" name="Percentage of all applicants with a denied outcome"/>
  </tableColumns>
  <tableStyleInfo name="TableStyleLight1" showFirstColumn="0" showLastColumn="0" showRowStripes="1" showColumnStripes="0"/>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00000000-000C-0000-FFFF-FFFF46000000}" name="table_9d" displayName="table_9d" ref="A72:I85" totalsRowShown="0">
  <tableColumns count="9">
    <tableColumn id="1" xr3:uid="{00000000-0010-0000-4600-000001000000}" name="Scottish Index of Multiple Deprivation decile"/>
    <tableColumn id="2" xr3:uid="{00000000-0010-0000-4600-000002000000}" name="Number of Applicants "/>
    <tableColumn id="3" xr3:uid="{00000000-0010-0000-4600-000003000000}" name="Percentage of all applicants"/>
    <tableColumn id="4" xr3:uid="{00000000-0010-0000-4600-000004000000}" name="Number of applicants with an outcome"/>
    <tableColumn id="5" xr3:uid="{00000000-0010-0000-4600-000005000000}" name="Number of applicants with an approved outcome"/>
    <tableColumn id="6" xr3:uid="{00000000-0010-0000-4600-000006000000}" name="Number of applicants with a denied outcome"/>
    <tableColumn id="7" xr3:uid="{00000000-0010-0000-4600-000007000000}" name="Percentage of all applicants with an outcome"/>
    <tableColumn id="8" xr3:uid="{00000000-0010-0000-4600-000008000000}" name="Percentage of all applicants with an approved outcome"/>
    <tableColumn id="9" xr3:uid="{00000000-0010-0000-4600-000009000000}" name="Percentage of all applicants with a denied outcome"/>
  </tableColumns>
  <tableStyleInfo name="TableStyleLight1" showFirstColumn="0" showLastColumn="0" showRowStripes="1" showColumnStripes="0"/>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4" xr:uid="{00000000-000C-0000-FFFF-FFFF47000000}" name="table_9e" displayName="table_9e" ref="A88:I100" totalsRowShown="0">
  <tableColumns count="9">
    <tableColumn id="1" xr3:uid="{00000000-0010-0000-4700-000001000000}" name="Scottish Index of Multiple Deprivation decile"/>
    <tableColumn id="2" xr3:uid="{00000000-0010-0000-4700-000002000000}" name="Number of Applicants "/>
    <tableColumn id="3" xr3:uid="{00000000-0010-0000-4700-000003000000}" name="Percentage of all applicants"/>
    <tableColumn id="4" xr3:uid="{00000000-0010-0000-4700-000004000000}" name="Number of applicants with an outcome"/>
    <tableColumn id="5" xr3:uid="{00000000-0010-0000-4700-000005000000}" name="Number of applicants with an approved outcome"/>
    <tableColumn id="6" xr3:uid="{00000000-0010-0000-4700-000006000000}" name="Number of applicants with a denied outcome"/>
    <tableColumn id="7" xr3:uid="{00000000-0010-0000-4700-000007000000}" name="Percentage of all applicants with an outcome"/>
    <tableColumn id="8" xr3:uid="{00000000-0010-0000-4700-000008000000}" name="Percentage of all applicants with an approved outcome"/>
    <tableColumn id="9" xr3:uid="{00000000-0010-0000-4700-000009000000}" name="Percentage of all applicants with a denied outcome"/>
  </tableColumns>
  <tableStyleInfo name="TableStyleLight1" showFirstColumn="0" showLastColumn="0" showRowStripes="1" showColumnStripes="0"/>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5" xr:uid="{00000000-000C-0000-FFFF-FFFF48000000}" name="table_9f" displayName="table_9f" ref="A103:I116" totalsRowShown="0">
  <tableColumns count="9">
    <tableColumn id="1" xr3:uid="{00000000-0010-0000-4800-000001000000}" name="Scottish Index of Multiple Deprivation decile"/>
    <tableColumn id="2" xr3:uid="{00000000-0010-0000-4800-000002000000}" name="Number of Applicants "/>
    <tableColumn id="3" xr3:uid="{00000000-0010-0000-4800-000003000000}" name="Percentage of all applicants"/>
    <tableColumn id="4" xr3:uid="{00000000-0010-0000-4800-000004000000}" name="Number of applicants with an outcome"/>
    <tableColumn id="5" xr3:uid="{00000000-0010-0000-4800-000005000000}" name="Number of applicants with an approved outcome"/>
    <tableColumn id="6" xr3:uid="{00000000-0010-0000-4800-000006000000}" name="Number of applicants with a denied outcome"/>
    <tableColumn id="7" xr3:uid="{00000000-0010-0000-4800-000007000000}" name="Percentage of all applicants with an outcome"/>
    <tableColumn id="8" xr3:uid="{00000000-0010-0000-4800-000008000000}" name="Percentage of all applicants with an approved outcome"/>
    <tableColumn id="9" xr3:uid="{00000000-0010-0000-4800-000009000000}" name="Percentage of all applicants with a denied outcome"/>
  </tableColumns>
  <tableStyleInfo name="TableStyleLight1" showFirstColumn="0" showLastColumn="0" showRowStripes="1" showColumnStripes="0"/>
</table>
</file>

<file path=xl/tables/table7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6" xr:uid="{00000000-000C-0000-FFFF-FFFF49000000}" name="table_9g" displayName="table_9g" ref="A119:I132" totalsRowShown="0">
  <tableColumns count="9">
    <tableColumn id="1" xr3:uid="{00000000-0010-0000-4900-000001000000}" name="Scottish Index of Multiple Deprivation decile"/>
    <tableColumn id="2" xr3:uid="{00000000-0010-0000-4900-000002000000}" name="Number of Applicants "/>
    <tableColumn id="3" xr3:uid="{00000000-0010-0000-4900-000003000000}" name="Percentage of all applicants"/>
    <tableColumn id="4" xr3:uid="{00000000-0010-0000-4900-000004000000}" name="Number of applicants with an outcome"/>
    <tableColumn id="5" xr3:uid="{00000000-0010-0000-4900-000005000000}" name="Number of applicants with an approved outcome"/>
    <tableColumn id="6" xr3:uid="{00000000-0010-0000-4900-000006000000}" name="Number of applicants with a denied outcome"/>
    <tableColumn id="7" xr3:uid="{00000000-0010-0000-4900-000007000000}" name="Percentage of all applicants with an outcome"/>
    <tableColumn id="8" xr3:uid="{00000000-0010-0000-4900-000008000000}" name="Percentage of all applicants with an approved outcome"/>
    <tableColumn id="9" xr3:uid="{00000000-0010-0000-4900-000009000000}" name="Percentage of all applicants with a denied outcome"/>
  </tableColumns>
  <tableStyleInfo name="TableStyleLight1" showFirstColumn="0" showLastColumn="0" showRowStripes="1" showColumnStripes="0"/>
</table>
</file>

<file path=xl/tables/table7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7" xr:uid="{00000000-000C-0000-FFFF-FFFF4A000000}" name="table_10" displayName="table_10" ref="A8:I19" totalsRowShown="0">
  <tableColumns count="9">
    <tableColumn id="1" xr3:uid="{00000000-0010-0000-4A00-000001000000}" name="Urban Rural"/>
    <tableColumn id="2" xr3:uid="{00000000-0010-0000-4A00-000002000000}" name="Number of Applicants "/>
    <tableColumn id="3" xr3:uid="{00000000-0010-0000-4A00-000003000000}" name="Percentage of all applicants"/>
    <tableColumn id="4" xr3:uid="{00000000-0010-0000-4A00-000004000000}" name="Number of applicants with an outcome"/>
    <tableColumn id="5" xr3:uid="{00000000-0010-0000-4A00-000005000000}" name="Number of applicants with an approved outcome"/>
    <tableColumn id="6" xr3:uid="{00000000-0010-0000-4A00-000006000000}" name="Number of applicants with a denied outcome"/>
    <tableColumn id="7" xr3:uid="{00000000-0010-0000-4A00-000007000000}" name="Percentage of all applicants with an outcome"/>
    <tableColumn id="8" xr3:uid="{00000000-0010-0000-4A00-000008000000}" name="Percentage of all applicants with an approved outcome"/>
    <tableColumn id="9" xr3:uid="{00000000-0010-0000-4A00-000009000000}" name="Percentage of all applicants with a denied outcome"/>
  </tableColumns>
  <tableStyleInfo name="TableStyleLight1" showFirstColumn="0" showLastColumn="0" showRowStripes="1" showColumnStripes="0"/>
</table>
</file>

<file path=xl/tables/table7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8" xr:uid="{00000000-000C-0000-FFFF-FFFF4B000000}" name="table_10a" displayName="table_10a" ref="A22:I33" totalsRowShown="0">
  <tableColumns count="9">
    <tableColumn id="1" xr3:uid="{00000000-0010-0000-4B00-000001000000}" name="Urban Rural"/>
    <tableColumn id="2" xr3:uid="{00000000-0010-0000-4B00-000002000000}" name="Number of Applicants "/>
    <tableColumn id="3" xr3:uid="{00000000-0010-0000-4B00-000003000000}" name="Percentage of all applicants"/>
    <tableColumn id="4" xr3:uid="{00000000-0010-0000-4B00-000004000000}" name="Number of applicants with an outcome"/>
    <tableColumn id="5" xr3:uid="{00000000-0010-0000-4B00-000005000000}" name="Number of applicants with an approved outcome"/>
    <tableColumn id="6" xr3:uid="{00000000-0010-0000-4B00-000006000000}" name="Number of applicants with a denied outcome"/>
    <tableColumn id="7" xr3:uid="{00000000-0010-0000-4B00-000007000000}" name="Percentage of all applicants with an outcome"/>
    <tableColumn id="8" xr3:uid="{00000000-0010-0000-4B00-000008000000}" name="Percentage of all applicants with an approved outcome"/>
    <tableColumn id="9" xr3:uid="{00000000-0010-0000-4B00-000009000000}" name="Percentage of all applicants with a denied outcome"/>
  </tableColumns>
  <tableStyleInfo name="TableStyleLight1" showFirstColumn="0" showLastColumn="0" showRowStripes="1" showColumnStripes="0"/>
</table>
</file>

<file path=xl/tables/table7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9" xr:uid="{00000000-000C-0000-FFFF-FFFF4C000000}" name="table_10b" displayName="table_10b" ref="A36:I47" totalsRowShown="0">
  <tableColumns count="9">
    <tableColumn id="1" xr3:uid="{00000000-0010-0000-4C00-000001000000}" name="Urban Rural"/>
    <tableColumn id="2" xr3:uid="{00000000-0010-0000-4C00-000002000000}" name="Number of Applicants "/>
    <tableColumn id="3" xr3:uid="{00000000-0010-0000-4C00-000003000000}" name="Percentage of all applicants"/>
    <tableColumn id="4" xr3:uid="{00000000-0010-0000-4C00-000004000000}" name="Number of applicants with an outcome"/>
    <tableColumn id="5" xr3:uid="{00000000-0010-0000-4C00-000005000000}" name="Number of applicants with an approved outcome"/>
    <tableColumn id="6" xr3:uid="{00000000-0010-0000-4C00-000006000000}" name="Number of applicants with a denied outcome"/>
    <tableColumn id="7" xr3:uid="{00000000-0010-0000-4C00-000007000000}" name="Percentage of all applicants with an outcome"/>
    <tableColumn id="8" xr3:uid="{00000000-0010-0000-4C00-000008000000}" name="Percentage of all applicants with an approved outcome"/>
    <tableColumn id="9" xr3:uid="{00000000-0010-0000-4C00-000009000000}" name="Percentage of all applicants with a denied outcome"/>
  </tableColumns>
  <tableStyleInfo name="TableStyleLight1" showFirstColumn="0" showLastColumn="0" showRowStripes="1" showColumnStripes="0"/>
</table>
</file>

<file path=xl/tables/table7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0" xr:uid="{00000000-000C-0000-FFFF-FFFF4D000000}" name="table_10c" displayName="table_10c" ref="A50:I61" totalsRowShown="0">
  <tableColumns count="9">
    <tableColumn id="1" xr3:uid="{00000000-0010-0000-4D00-000001000000}" name="Urban Rural"/>
    <tableColumn id="2" xr3:uid="{00000000-0010-0000-4D00-000002000000}" name="Number of Applicants "/>
    <tableColumn id="3" xr3:uid="{00000000-0010-0000-4D00-000003000000}" name="Percentage of all applicants"/>
    <tableColumn id="4" xr3:uid="{00000000-0010-0000-4D00-000004000000}" name="Number of applicants with an outcome"/>
    <tableColumn id="5" xr3:uid="{00000000-0010-0000-4D00-000005000000}" name="Number of applicants with an approved outcome"/>
    <tableColumn id="6" xr3:uid="{00000000-0010-0000-4D00-000006000000}" name="Number of applicants with a denied outcome"/>
    <tableColumn id="7" xr3:uid="{00000000-0010-0000-4D00-000007000000}" name="Percentage of all applicants with an outcome"/>
    <tableColumn id="8" xr3:uid="{00000000-0010-0000-4D00-000008000000}" name="Percentage of all applicants with an approved outcome"/>
    <tableColumn id="9" xr3:uid="{00000000-0010-0000-4D00-000009000000}" name="Percentage of all applicants with a denied outcome"/>
  </tableColumns>
  <tableStyleInfo name="TableStyleLight1" showFirstColumn="0" showLastColumn="0" showRowStripes="1" showColumnStripes="0"/>
</table>
</file>

<file path=xl/tables/table7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1" xr:uid="{00000000-000C-0000-FFFF-FFFF4E000000}" name="table_10d" displayName="table_10d" ref="A64:I75" totalsRowShown="0">
  <tableColumns count="9">
    <tableColumn id="1" xr3:uid="{00000000-0010-0000-4E00-000001000000}" name="Urban Rural"/>
    <tableColumn id="2" xr3:uid="{00000000-0010-0000-4E00-000002000000}" name="Number of Applicants "/>
    <tableColumn id="3" xr3:uid="{00000000-0010-0000-4E00-000003000000}" name="Percentage of all applicants"/>
    <tableColumn id="4" xr3:uid="{00000000-0010-0000-4E00-000004000000}" name="Number of applicants with an outcome"/>
    <tableColumn id="5" xr3:uid="{00000000-0010-0000-4E00-000005000000}" name="Number of applicants with an approved outcome"/>
    <tableColumn id="6" xr3:uid="{00000000-0010-0000-4E00-000006000000}" name="Number of applicants with a denied outcome"/>
    <tableColumn id="7" xr3:uid="{00000000-0010-0000-4E00-000007000000}" name="Percentage of all applicants with an outcome"/>
    <tableColumn id="8" xr3:uid="{00000000-0010-0000-4E00-000008000000}" name="Percentage of all applicants with an approved outcome"/>
    <tableColumn id="9" xr3:uid="{00000000-0010-0000-4E00-000009000000}" name="Percentage of all applicants with a denied outcome"/>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1e" displayName="table_1e" ref="A64:I72" totalsRowShown="0">
  <tableColumns count="9">
    <tableColumn id="1" xr3:uid="{00000000-0010-0000-0700-000001000000}" name="Ethnicity"/>
    <tableColumn id="2" xr3:uid="{00000000-0010-0000-0700-000002000000}" name="Number of Applicants "/>
    <tableColumn id="3" xr3:uid="{00000000-0010-0000-0700-000003000000}" name="Percentage of all applicants"/>
    <tableColumn id="4" xr3:uid="{00000000-0010-0000-0700-000004000000}" name="Number of applicants with an outcome"/>
    <tableColumn id="5" xr3:uid="{00000000-0010-0000-0700-000005000000}" name="Number of applicants with an approved outcome"/>
    <tableColumn id="6" xr3:uid="{00000000-0010-0000-0700-000006000000}" name="Number of applicants with a denied outcome"/>
    <tableColumn id="7" xr3:uid="{00000000-0010-0000-0700-000007000000}" name="Percentage of all applicants with an outcome"/>
    <tableColumn id="8" xr3:uid="{00000000-0010-0000-0700-000008000000}" name="Percentage of all applicants with an approved outcome"/>
    <tableColumn id="9" xr3:uid="{00000000-0010-0000-0700-000009000000}" name="Percentage of all applicants with a denied outcome"/>
  </tableColumns>
  <tableStyleInfo name="TableStyleLight1" showFirstColumn="0" showLastColumn="0" showRowStripes="1" showColumnStripes="0"/>
</table>
</file>

<file path=xl/tables/table8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2" xr:uid="{00000000-000C-0000-FFFF-FFFF4F000000}" name="table_10e" displayName="table_10e" ref="A78:I88" totalsRowShown="0">
  <tableColumns count="9">
    <tableColumn id="1" xr3:uid="{00000000-0010-0000-4F00-000001000000}" name="Urban Rural"/>
    <tableColumn id="2" xr3:uid="{00000000-0010-0000-4F00-000002000000}" name="Number of Applicants "/>
    <tableColumn id="3" xr3:uid="{00000000-0010-0000-4F00-000003000000}" name="Percentage of all applicants"/>
    <tableColumn id="4" xr3:uid="{00000000-0010-0000-4F00-000004000000}" name="Number of applicants with an outcome"/>
    <tableColumn id="5" xr3:uid="{00000000-0010-0000-4F00-000005000000}" name="Number of applicants with an approved outcome"/>
    <tableColumn id="6" xr3:uid="{00000000-0010-0000-4F00-000006000000}" name="Number of applicants with a denied outcome"/>
    <tableColumn id="7" xr3:uid="{00000000-0010-0000-4F00-000007000000}" name="Percentage of all applicants with an outcome"/>
    <tableColumn id="8" xr3:uid="{00000000-0010-0000-4F00-000008000000}" name="Percentage of all applicants with an approved outcome"/>
    <tableColumn id="9" xr3:uid="{00000000-0010-0000-4F00-000009000000}" name="Percentage of all applicants with a denied outcome"/>
  </tableColumns>
  <tableStyleInfo name="TableStyleLight1" showFirstColumn="0" showLastColumn="0" showRowStripes="1" showColumnStripes="0"/>
</table>
</file>

<file path=xl/tables/table8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3" xr:uid="{00000000-000C-0000-FFFF-FFFF50000000}" name="table_10f" displayName="table_10f" ref="A91:I102" totalsRowShown="0">
  <tableColumns count="9">
    <tableColumn id="1" xr3:uid="{00000000-0010-0000-5000-000001000000}" name="Urban Rural"/>
    <tableColumn id="2" xr3:uid="{00000000-0010-0000-5000-000002000000}" name="Number of Applicants "/>
    <tableColumn id="3" xr3:uid="{00000000-0010-0000-5000-000003000000}" name="Percentage of all applicants"/>
    <tableColumn id="4" xr3:uid="{00000000-0010-0000-5000-000004000000}" name="Number of applicants with an outcome"/>
    <tableColumn id="5" xr3:uid="{00000000-0010-0000-5000-000005000000}" name="Number of applicants with an approved outcome"/>
    <tableColumn id="6" xr3:uid="{00000000-0010-0000-5000-000006000000}" name="Number of applicants with a denied outcome"/>
    <tableColumn id="7" xr3:uid="{00000000-0010-0000-5000-000007000000}" name="Percentage of all applicants with an outcome"/>
    <tableColumn id="8" xr3:uid="{00000000-0010-0000-5000-000008000000}" name="Percentage of all applicants with an approved outcome"/>
    <tableColumn id="9" xr3:uid="{00000000-0010-0000-5000-000009000000}" name="Percentage of all applicants with a denied outcome"/>
  </tableColumns>
  <tableStyleInfo name="TableStyleLight1" showFirstColumn="0" showLastColumn="0" showRowStripes="1" showColumnStripes="0"/>
</table>
</file>

<file path=xl/tables/table8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4" xr:uid="{00000000-000C-0000-FFFF-FFFF51000000}" name="table_10g" displayName="table_10g" ref="A105:I116" totalsRowShown="0">
  <tableColumns count="9">
    <tableColumn id="1" xr3:uid="{00000000-0010-0000-5100-000001000000}" name="Urban Rural"/>
    <tableColumn id="2" xr3:uid="{00000000-0010-0000-5100-000002000000}" name="Number of Applicants "/>
    <tableColumn id="3" xr3:uid="{00000000-0010-0000-5100-000003000000}" name="Percentage of all applicants"/>
    <tableColumn id="4" xr3:uid="{00000000-0010-0000-5100-000004000000}" name="Number of applicants with an outcome"/>
    <tableColumn id="5" xr3:uid="{00000000-0010-0000-5100-000005000000}" name="Number of applicants with an approved outcome"/>
    <tableColumn id="6" xr3:uid="{00000000-0010-0000-5100-000006000000}" name="Number of applicants with a denied outcome"/>
    <tableColumn id="7" xr3:uid="{00000000-0010-0000-5100-000007000000}" name="Percentage of all applicants with an outcome"/>
    <tableColumn id="8" xr3:uid="{00000000-0010-0000-5100-000008000000}" name="Percentage of all applicants with an approved outcome"/>
    <tableColumn id="9" xr3:uid="{00000000-0010-0000-5100-000009000000}" name="Percentage of all applicants with a denied outcome"/>
  </tableColumns>
  <tableStyleInfo name="TableStyleLight1" showFirstColumn="0" showLastColumn="0" showRowStripes="1" showColumnStripes="0"/>
</table>
</file>

<file path=xl/tables/table8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5" xr:uid="{00000000-000C-0000-FFFF-FFFF52000000}" name="table_11" displayName="table_11" ref="A8:I13" totalsRowShown="0">
  <tableColumns count="9">
    <tableColumn id="1" xr3:uid="{00000000-0010-0000-5200-000001000000}" name="Islands"/>
    <tableColumn id="2" xr3:uid="{00000000-0010-0000-5200-000002000000}" name="Number of Applicants "/>
    <tableColumn id="3" xr3:uid="{00000000-0010-0000-5200-000003000000}" name="Percentage of all applicants"/>
    <tableColumn id="4" xr3:uid="{00000000-0010-0000-5200-000004000000}" name="Number of applicants with an outcome"/>
    <tableColumn id="5" xr3:uid="{00000000-0010-0000-5200-000005000000}" name="Number of applicants with an approved outcome"/>
    <tableColumn id="6" xr3:uid="{00000000-0010-0000-5200-000006000000}" name="Number of applicants with a denied outcome"/>
    <tableColumn id="7" xr3:uid="{00000000-0010-0000-5200-000007000000}" name="Percentage of all applicants with an outcome"/>
    <tableColumn id="8" xr3:uid="{00000000-0010-0000-5200-000008000000}" name="Percentage of all applicants with an approved outcome"/>
    <tableColumn id="9" xr3:uid="{00000000-0010-0000-5200-000009000000}" name="Percentage of all applicants with a denied outcome"/>
  </tableColumns>
  <tableStyleInfo name="TableStyleLight1" showFirstColumn="0" showLastColumn="0" showRowStripes="1" showColumnStripes="0"/>
</table>
</file>

<file path=xl/tables/table8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6" xr:uid="{00000000-000C-0000-FFFF-FFFF53000000}" name="table_11a" displayName="table_11a" ref="A16:I21" totalsRowShown="0">
  <tableColumns count="9">
    <tableColumn id="1" xr3:uid="{00000000-0010-0000-5300-000001000000}" name="Islands"/>
    <tableColumn id="2" xr3:uid="{00000000-0010-0000-5300-000002000000}" name="Number of Applicants "/>
    <tableColumn id="3" xr3:uid="{00000000-0010-0000-5300-000003000000}" name="Percentage of all applicants"/>
    <tableColumn id="4" xr3:uid="{00000000-0010-0000-5300-000004000000}" name="Number of applicants with an outcome"/>
    <tableColumn id="5" xr3:uid="{00000000-0010-0000-5300-000005000000}" name="Number of applicants with an approved outcome"/>
    <tableColumn id="6" xr3:uid="{00000000-0010-0000-5300-000006000000}" name="Number of applicants with a denied outcome"/>
    <tableColumn id="7" xr3:uid="{00000000-0010-0000-5300-000007000000}" name="Percentage of all applicants with an outcome"/>
    <tableColumn id="8" xr3:uid="{00000000-0010-0000-5300-000008000000}" name="Percentage of all applicants with an approved outcome"/>
    <tableColumn id="9" xr3:uid="{00000000-0010-0000-5300-000009000000}" name="Percentage of all applicants with a denied outcome"/>
  </tableColumns>
  <tableStyleInfo name="TableStyleLight1" showFirstColumn="0" showLastColumn="0" showRowStripes="1" showColumnStripes="0"/>
</table>
</file>

<file path=xl/tables/table8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7" xr:uid="{00000000-000C-0000-FFFF-FFFF54000000}" name="table_11b" displayName="table_11b" ref="A24:I29" totalsRowShown="0">
  <tableColumns count="9">
    <tableColumn id="1" xr3:uid="{00000000-0010-0000-5400-000001000000}" name="Islands"/>
    <tableColumn id="2" xr3:uid="{00000000-0010-0000-5400-000002000000}" name="Number of Applicants "/>
    <tableColumn id="3" xr3:uid="{00000000-0010-0000-5400-000003000000}" name="Percentage of all applicants"/>
    <tableColumn id="4" xr3:uid="{00000000-0010-0000-5400-000004000000}" name="Number of applicants with an outcome"/>
    <tableColumn id="5" xr3:uid="{00000000-0010-0000-5400-000005000000}" name="Number of applicants with an approved outcome"/>
    <tableColumn id="6" xr3:uid="{00000000-0010-0000-5400-000006000000}" name="Number of applicants with a denied outcome"/>
    <tableColumn id="7" xr3:uid="{00000000-0010-0000-5400-000007000000}" name="Percentage of all applicants with an outcome"/>
    <tableColumn id="8" xr3:uid="{00000000-0010-0000-5400-000008000000}" name="Percentage of all applicants with an approved outcome"/>
    <tableColumn id="9" xr3:uid="{00000000-0010-0000-5400-000009000000}" name="Percentage of all applicants with a denied outcome"/>
  </tableColumns>
  <tableStyleInfo name="TableStyleLight1" showFirstColumn="0" showLastColumn="0" showRowStripes="1" showColumnStripes="0"/>
</table>
</file>

<file path=xl/tables/table8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8" xr:uid="{00000000-000C-0000-FFFF-FFFF55000000}" name="table_11c" displayName="table_11c" ref="A32:I37" totalsRowShown="0">
  <tableColumns count="9">
    <tableColumn id="1" xr3:uid="{00000000-0010-0000-5500-000001000000}" name="Islands"/>
    <tableColumn id="2" xr3:uid="{00000000-0010-0000-5500-000002000000}" name="Number of Applicants "/>
    <tableColumn id="3" xr3:uid="{00000000-0010-0000-5500-000003000000}" name="Percentage of all applicants"/>
    <tableColumn id="4" xr3:uid="{00000000-0010-0000-5500-000004000000}" name="Number of applicants with an outcome"/>
    <tableColumn id="5" xr3:uid="{00000000-0010-0000-5500-000005000000}" name="Number of applicants with an approved outcome"/>
    <tableColumn id="6" xr3:uid="{00000000-0010-0000-5500-000006000000}" name="Number of applicants with a denied outcome"/>
    <tableColumn id="7" xr3:uid="{00000000-0010-0000-5500-000007000000}" name="Percentage of all applicants with an outcome"/>
    <tableColumn id="8" xr3:uid="{00000000-0010-0000-5500-000008000000}" name="Percentage of all applicants with an approved outcome"/>
    <tableColumn id="9" xr3:uid="{00000000-0010-0000-5500-000009000000}" name="Percentage of all applicants with a denied outcome"/>
  </tableColumns>
  <tableStyleInfo name="TableStyleLight1" showFirstColumn="0" showLastColumn="0" showRowStripes="1" showColumnStripes="0"/>
</table>
</file>

<file path=xl/tables/table8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9" xr:uid="{00000000-000C-0000-FFFF-FFFF56000000}" name="table_11d" displayName="table_11d" ref="A40:I45" totalsRowShown="0">
  <tableColumns count="9">
    <tableColumn id="1" xr3:uid="{00000000-0010-0000-5600-000001000000}" name="Islands"/>
    <tableColumn id="2" xr3:uid="{00000000-0010-0000-5600-000002000000}" name="Number of Applicants "/>
    <tableColumn id="3" xr3:uid="{00000000-0010-0000-5600-000003000000}" name="Percentage of all applicants"/>
    <tableColumn id="4" xr3:uid="{00000000-0010-0000-5600-000004000000}" name="Number of applicants with an outcome"/>
    <tableColumn id="5" xr3:uid="{00000000-0010-0000-5600-000005000000}" name="Number of applicants with an approved outcome"/>
    <tableColumn id="6" xr3:uid="{00000000-0010-0000-5600-000006000000}" name="Number of applicants with a denied outcome"/>
    <tableColumn id="7" xr3:uid="{00000000-0010-0000-5600-000007000000}" name="Percentage of all applicants with an outcome"/>
    <tableColumn id="8" xr3:uid="{00000000-0010-0000-5600-000008000000}" name="Percentage of all applicants with an approved outcome"/>
    <tableColumn id="9" xr3:uid="{00000000-0010-0000-5600-000009000000}" name="Percentage of all applicants with a denied outcome"/>
  </tableColumns>
  <tableStyleInfo name="TableStyleLight1" showFirstColumn="0" showLastColumn="0" showRowStripes="1" showColumnStripes="0"/>
</table>
</file>

<file path=xl/tables/table8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0" xr:uid="{00000000-000C-0000-FFFF-FFFF57000000}" name="table_11e" displayName="table_11e" ref="A48:I52" totalsRowShown="0">
  <tableColumns count="9">
    <tableColumn id="1" xr3:uid="{00000000-0010-0000-5700-000001000000}" name="Islands"/>
    <tableColumn id="2" xr3:uid="{00000000-0010-0000-5700-000002000000}" name="Number of Applicants "/>
    <tableColumn id="3" xr3:uid="{00000000-0010-0000-5700-000003000000}" name="Percentage of all applicants"/>
    <tableColumn id="4" xr3:uid="{00000000-0010-0000-5700-000004000000}" name="Number of applicants with an outcome"/>
    <tableColumn id="5" xr3:uid="{00000000-0010-0000-5700-000005000000}" name="Number of applicants with an approved outcome"/>
    <tableColumn id="6" xr3:uid="{00000000-0010-0000-5700-000006000000}" name="Number of applicants with a denied outcome"/>
    <tableColumn id="7" xr3:uid="{00000000-0010-0000-5700-000007000000}" name="Percentage of all applicants with an outcome"/>
    <tableColumn id="8" xr3:uid="{00000000-0010-0000-5700-000008000000}" name="Percentage of all applicants with an approved outcome"/>
    <tableColumn id="9" xr3:uid="{00000000-0010-0000-5700-000009000000}" name="Percentage of all applicants with a denied outcome"/>
  </tableColumns>
  <tableStyleInfo name="TableStyleLight1" showFirstColumn="0" showLastColumn="0" showRowStripes="1" showColumnStripes="0"/>
</table>
</file>

<file path=xl/tables/table8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1" xr:uid="{00000000-000C-0000-FFFF-FFFF58000000}" name="table_11f" displayName="table_11f" ref="A55:I60" totalsRowShown="0">
  <tableColumns count="9">
    <tableColumn id="1" xr3:uid="{00000000-0010-0000-5800-000001000000}" name="Islands"/>
    <tableColumn id="2" xr3:uid="{00000000-0010-0000-5800-000002000000}" name="Number of Applicants "/>
    <tableColumn id="3" xr3:uid="{00000000-0010-0000-5800-000003000000}" name="Percentage of all applicants"/>
    <tableColumn id="4" xr3:uid="{00000000-0010-0000-5800-000004000000}" name="Number of applicants with an outcome"/>
    <tableColumn id="5" xr3:uid="{00000000-0010-0000-5800-000005000000}" name="Number of applicants with an approved outcome"/>
    <tableColumn id="6" xr3:uid="{00000000-0010-0000-5800-000006000000}" name="Number of applicants with a denied outcome"/>
    <tableColumn id="7" xr3:uid="{00000000-0010-0000-5800-000007000000}" name="Percentage of all applicants with an outcome"/>
    <tableColumn id="8" xr3:uid="{00000000-0010-0000-5800-000008000000}" name="Percentage of all applicants with an approved outcome"/>
    <tableColumn id="9" xr3:uid="{00000000-0010-0000-5800-000009000000}" name="Percentage of all applicants with a denied outcome"/>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1f" displayName="table_1f" ref="A75:I84" totalsRowShown="0">
  <tableColumns count="9">
    <tableColumn id="1" xr3:uid="{00000000-0010-0000-0800-000001000000}" name="Ethnicity"/>
    <tableColumn id="2" xr3:uid="{00000000-0010-0000-0800-000002000000}" name="Number of Applicants "/>
    <tableColumn id="3" xr3:uid="{00000000-0010-0000-0800-000003000000}" name="Percentage of all applicants"/>
    <tableColumn id="4" xr3:uid="{00000000-0010-0000-0800-000004000000}" name="Number of applicants with an outcome"/>
    <tableColumn id="5" xr3:uid="{00000000-0010-0000-0800-000005000000}" name="Number of applicants with an approved outcome"/>
    <tableColumn id="6" xr3:uid="{00000000-0010-0000-0800-000006000000}" name="Number of applicants with a denied outcome"/>
    <tableColumn id="7" xr3:uid="{00000000-0010-0000-0800-000007000000}" name="Percentage of all applicants with an outcome"/>
    <tableColumn id="8" xr3:uid="{00000000-0010-0000-0800-000008000000}" name="Percentage of all applicants with an approved outcome"/>
    <tableColumn id="9" xr3:uid="{00000000-0010-0000-0800-000009000000}" name="Percentage of all applicants with a denied outcome"/>
  </tableColumns>
  <tableStyleInfo name="TableStyleLight1" showFirstColumn="0" showLastColumn="0" showRowStripes="1" showColumnStripes="0"/>
</table>
</file>

<file path=xl/tables/table9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2" xr:uid="{00000000-000C-0000-FFFF-FFFF59000000}" name="table_11g" displayName="table_11g" ref="A63:I68" totalsRowShown="0">
  <tableColumns count="9">
    <tableColumn id="1" xr3:uid="{00000000-0010-0000-5900-000001000000}" name="Islands"/>
    <tableColumn id="2" xr3:uid="{00000000-0010-0000-5900-000002000000}" name="Number of Applicants "/>
    <tableColumn id="3" xr3:uid="{00000000-0010-0000-5900-000003000000}" name="Percentage of all applicants"/>
    <tableColumn id="4" xr3:uid="{00000000-0010-0000-5900-000004000000}" name="Number of applicants with an outcome"/>
    <tableColumn id="5" xr3:uid="{00000000-0010-0000-5900-000005000000}" name="Number of applicants with an approved outcome"/>
    <tableColumn id="6" xr3:uid="{00000000-0010-0000-5900-000006000000}" name="Number of applicants with a denied outcome"/>
    <tableColumn id="7" xr3:uid="{00000000-0010-0000-5900-000007000000}" name="Percentage of all applicants with an outcome"/>
    <tableColumn id="8" xr3:uid="{00000000-0010-0000-5900-000008000000}" name="Percentage of all applicants with an approved outcome"/>
    <tableColumn id="9" xr3:uid="{00000000-0010-0000-5900-000009000000}" name="Percentage of all applicants with a denied outcome"/>
  </tableColumns>
  <tableStyleInfo name="TableStyleLight1" showFirstColumn="0" showLastColumn="0" showRowStripes="1" showColumnStripes="0"/>
</table>
</file>

<file path=xl/tables/table9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3" xr:uid="{00000000-000C-0000-FFFF-FFFF5A000000}" name="table_12" displayName="table_12" ref="A8:I13" totalsRowShown="0">
  <tableColumns count="9">
    <tableColumn id="1" xr3:uid="{00000000-0010-0000-5A00-000001000000}" name="Channel"/>
    <tableColumn id="2" xr3:uid="{00000000-0010-0000-5A00-000002000000}" name="Number of Applicants "/>
    <tableColumn id="3" xr3:uid="{00000000-0010-0000-5A00-000003000000}" name="Percentage of all applicants"/>
    <tableColumn id="4" xr3:uid="{00000000-0010-0000-5A00-000004000000}" name="Number of applicants with an outcome"/>
    <tableColumn id="5" xr3:uid="{00000000-0010-0000-5A00-000005000000}" name="Number of applicants with an approved outcome"/>
    <tableColumn id="6" xr3:uid="{00000000-0010-0000-5A00-000006000000}" name="Number of applicants with a denied outcome"/>
    <tableColumn id="7" xr3:uid="{00000000-0010-0000-5A00-000007000000}" name="Percentage of all applicants with an outcome"/>
    <tableColumn id="8" xr3:uid="{00000000-0010-0000-5A00-000008000000}" name="Percentage of all applicants with an approved outcome"/>
    <tableColumn id="9" xr3:uid="{00000000-0010-0000-5A00-000009000000}" name="Percentage of all applicants with a denied outcome"/>
  </tableColumns>
  <tableStyleInfo name="TableStyleLight1" showFirstColumn="0" showLastColumn="0" showRowStripes="1" showColumnStripes="0"/>
</table>
</file>

<file path=xl/tables/table9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4" xr:uid="{00000000-000C-0000-FFFF-FFFF5B000000}" name="table_12a" displayName="table_12a" ref="A16:I21" totalsRowShown="0">
  <tableColumns count="9">
    <tableColumn id="1" xr3:uid="{00000000-0010-0000-5B00-000001000000}" name="Channel"/>
    <tableColumn id="2" xr3:uid="{00000000-0010-0000-5B00-000002000000}" name="Number of Applicants "/>
    <tableColumn id="3" xr3:uid="{00000000-0010-0000-5B00-000003000000}" name="Percentage of all applicants"/>
    <tableColumn id="4" xr3:uid="{00000000-0010-0000-5B00-000004000000}" name="Number of applicants with an outcome"/>
    <tableColumn id="5" xr3:uid="{00000000-0010-0000-5B00-000005000000}" name="Number of applicants with an approved outcome"/>
    <tableColumn id="6" xr3:uid="{00000000-0010-0000-5B00-000006000000}" name="Number of applicants with a denied outcome"/>
    <tableColumn id="7" xr3:uid="{00000000-0010-0000-5B00-000007000000}" name="Percentage of all applicants with an outcome"/>
    <tableColumn id="8" xr3:uid="{00000000-0010-0000-5B00-000008000000}" name="Percentage of all applicants with an approved outcome"/>
    <tableColumn id="9" xr3:uid="{00000000-0010-0000-5B00-000009000000}" name="Percentage of all applicants with a denied outcome"/>
  </tableColumns>
  <tableStyleInfo name="TableStyleLight1" showFirstColumn="0" showLastColumn="0" showRowStripes="1" showColumnStripes="0"/>
</table>
</file>

<file path=xl/tables/table9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5" xr:uid="{00000000-000C-0000-FFFF-FFFF5C000000}" name="table_12b" displayName="table_12b" ref="A24:I29" totalsRowShown="0">
  <tableColumns count="9">
    <tableColumn id="1" xr3:uid="{00000000-0010-0000-5C00-000001000000}" name="Channel"/>
    <tableColumn id="2" xr3:uid="{00000000-0010-0000-5C00-000002000000}" name="Number of Applicants "/>
    <tableColumn id="3" xr3:uid="{00000000-0010-0000-5C00-000003000000}" name="Percentage of all applicants"/>
    <tableColumn id="4" xr3:uid="{00000000-0010-0000-5C00-000004000000}" name="Number of applicants with an outcome"/>
    <tableColumn id="5" xr3:uid="{00000000-0010-0000-5C00-000005000000}" name="Number of applicants with an approved outcome"/>
    <tableColumn id="6" xr3:uid="{00000000-0010-0000-5C00-000006000000}" name="Number of applicants with a denied outcome"/>
    <tableColumn id="7" xr3:uid="{00000000-0010-0000-5C00-000007000000}" name="Percentage of all applicants with an outcome"/>
    <tableColumn id="8" xr3:uid="{00000000-0010-0000-5C00-000008000000}" name="Percentage of all applicants with an approved outcome"/>
    <tableColumn id="9" xr3:uid="{00000000-0010-0000-5C00-000009000000}" name="Percentage of all applicants with a denied outcome"/>
  </tableColumns>
  <tableStyleInfo name="TableStyleLight1" showFirstColumn="0" showLastColumn="0" showRowStripes="1" showColumnStripes="0"/>
</table>
</file>

<file path=xl/tables/table9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6" xr:uid="{00000000-000C-0000-FFFF-FFFF5D000000}" name="table_12c" displayName="table_12c" ref="A32:I37" totalsRowShown="0">
  <tableColumns count="9">
    <tableColumn id="1" xr3:uid="{00000000-0010-0000-5D00-000001000000}" name="Channel"/>
    <tableColumn id="2" xr3:uid="{00000000-0010-0000-5D00-000002000000}" name="Number of Applicants "/>
    <tableColumn id="3" xr3:uid="{00000000-0010-0000-5D00-000003000000}" name="Percentage of all applicants"/>
    <tableColumn id="4" xr3:uid="{00000000-0010-0000-5D00-000004000000}" name="Number of applicants with an outcome"/>
    <tableColumn id="5" xr3:uid="{00000000-0010-0000-5D00-000005000000}" name="Number of applicants with an approved outcome"/>
    <tableColumn id="6" xr3:uid="{00000000-0010-0000-5D00-000006000000}" name="Number of applicants with a denied outcome"/>
    <tableColumn id="7" xr3:uid="{00000000-0010-0000-5D00-000007000000}" name="Percentage of all applicants with an outcome"/>
    <tableColumn id="8" xr3:uid="{00000000-0010-0000-5D00-000008000000}" name="Percentage of all applicants with an approved outcome"/>
    <tableColumn id="9" xr3:uid="{00000000-0010-0000-5D00-000009000000}" name="Percentage of all applicants with a denied outcome"/>
  </tableColumns>
  <tableStyleInfo name="TableStyleLight1" showFirstColumn="0" showLastColumn="0" showRowStripes="1" showColumnStripes="0"/>
</table>
</file>

<file path=xl/tables/table9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7" xr:uid="{00000000-000C-0000-FFFF-FFFF5E000000}" name="table_12d" displayName="table_12d" ref="A40:I45" totalsRowShown="0">
  <tableColumns count="9">
    <tableColumn id="1" xr3:uid="{00000000-0010-0000-5E00-000001000000}" name="Channel"/>
    <tableColumn id="2" xr3:uid="{00000000-0010-0000-5E00-000002000000}" name="Number of Applicants "/>
    <tableColumn id="3" xr3:uid="{00000000-0010-0000-5E00-000003000000}" name="Percentage of all applicants"/>
    <tableColumn id="4" xr3:uid="{00000000-0010-0000-5E00-000004000000}" name="Number of applicants with an outcome"/>
    <tableColumn id="5" xr3:uid="{00000000-0010-0000-5E00-000005000000}" name="Number of applicants with an approved outcome"/>
    <tableColumn id="6" xr3:uid="{00000000-0010-0000-5E00-000006000000}" name="Number of applicants with a denied outcome"/>
    <tableColumn id="7" xr3:uid="{00000000-0010-0000-5E00-000007000000}" name="Percentage of all applicants with an outcome"/>
    <tableColumn id="8" xr3:uid="{00000000-0010-0000-5E00-000008000000}" name="Percentage of all applicants with an approved outcome"/>
    <tableColumn id="9" xr3:uid="{00000000-0010-0000-5E00-000009000000}" name="Percentage of all applicants with a denied outcome"/>
  </tableColumns>
  <tableStyleInfo name="TableStyleLight1" showFirstColumn="0" showLastColumn="0" showRowStripes="1" showColumnStripes="0"/>
</table>
</file>

<file path=xl/tables/table9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8" xr:uid="{00000000-000C-0000-FFFF-FFFF5F000000}" name="table_12e" displayName="table_12e" ref="A48:I52" totalsRowShown="0">
  <tableColumns count="9">
    <tableColumn id="1" xr3:uid="{00000000-0010-0000-5F00-000001000000}" name="Channel"/>
    <tableColumn id="2" xr3:uid="{00000000-0010-0000-5F00-000002000000}" name="Number of Applicants "/>
    <tableColumn id="3" xr3:uid="{00000000-0010-0000-5F00-000003000000}" name="Percentage of all applicants"/>
    <tableColumn id="4" xr3:uid="{00000000-0010-0000-5F00-000004000000}" name="Number of applicants with an outcome"/>
    <tableColumn id="5" xr3:uid="{00000000-0010-0000-5F00-000005000000}" name="Number of applicants with an approved outcome"/>
    <tableColumn id="6" xr3:uid="{00000000-0010-0000-5F00-000006000000}" name="Number of applicants with a denied outcome"/>
    <tableColumn id="7" xr3:uid="{00000000-0010-0000-5F00-000007000000}" name="Percentage of all applicants with an outcome"/>
    <tableColumn id="8" xr3:uid="{00000000-0010-0000-5F00-000008000000}" name="Percentage of all applicants with an approved outcome"/>
    <tableColumn id="9" xr3:uid="{00000000-0010-0000-5F00-000009000000}" name="Percentage of all applicants with a denied outcome"/>
  </tableColumns>
  <tableStyleInfo name="TableStyleLight1" showFirstColumn="0" showLastColumn="0" showRowStripes="1" showColumnStripes="0"/>
</table>
</file>

<file path=xl/tables/table9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9" xr:uid="{00000000-000C-0000-FFFF-FFFF60000000}" name="table_12f" displayName="table_12f" ref="A55:I60" totalsRowShown="0">
  <tableColumns count="9">
    <tableColumn id="1" xr3:uid="{00000000-0010-0000-6000-000001000000}" name="Channel"/>
    <tableColumn id="2" xr3:uid="{00000000-0010-0000-6000-000002000000}" name="Number of Applicants "/>
    <tableColumn id="3" xr3:uid="{00000000-0010-0000-6000-000003000000}" name="Percentage of all applicants"/>
    <tableColumn id="4" xr3:uid="{00000000-0010-0000-6000-000004000000}" name="Number of applicants with an outcome"/>
    <tableColumn id="5" xr3:uid="{00000000-0010-0000-6000-000005000000}" name="Number of applicants with an approved outcome"/>
    <tableColumn id="6" xr3:uid="{00000000-0010-0000-6000-000006000000}" name="Number of applicants with a denied outcome"/>
    <tableColumn id="7" xr3:uid="{00000000-0010-0000-6000-000007000000}" name="Percentage of all applicants with an outcome"/>
    <tableColumn id="8" xr3:uid="{00000000-0010-0000-6000-000008000000}" name="Percentage of all applicants with an approved outcome"/>
    <tableColumn id="9" xr3:uid="{00000000-0010-0000-6000-000009000000}" name="Percentage of all applicants with a denied outcome"/>
  </tableColumns>
  <tableStyleInfo name="TableStyleLight1" showFirstColumn="0" showLastColumn="0" showRowStripes="1" showColumnStripes="0"/>
</table>
</file>

<file path=xl/tables/table9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0" xr:uid="{00000000-000C-0000-FFFF-FFFF61000000}" name="table_12g" displayName="table_12g" ref="A63:I68" totalsRowShown="0">
  <tableColumns count="9">
    <tableColumn id="1" xr3:uid="{00000000-0010-0000-6100-000001000000}" name="Channel"/>
    <tableColumn id="2" xr3:uid="{00000000-0010-0000-6100-000002000000}" name="Number of Applicants "/>
    <tableColumn id="3" xr3:uid="{00000000-0010-0000-6100-000003000000}" name="Percentage of all applicants"/>
    <tableColumn id="4" xr3:uid="{00000000-0010-0000-6100-000004000000}" name="Number of applicants with an outcome"/>
    <tableColumn id="5" xr3:uid="{00000000-0010-0000-6100-000005000000}" name="Number of applicants with an approved outcome"/>
    <tableColumn id="6" xr3:uid="{00000000-0010-0000-6100-000006000000}" name="Number of applicants with a denied outcome"/>
    <tableColumn id="7" xr3:uid="{00000000-0010-0000-6100-000007000000}" name="Percentage of all applicants with an outcome"/>
    <tableColumn id="8" xr3:uid="{00000000-0010-0000-6100-000008000000}" name="Percentage of all applicants with an approved outcome"/>
    <tableColumn id="9" xr3:uid="{00000000-0010-0000-6100-000009000000}" name="Percentage of all applicants with a denied outcome"/>
  </tableColumns>
  <tableStyleInfo name="TableStyleLight1" showFirstColumn="0" showLastColumn="0" showRowStripes="1" showColumnStripes="0"/>
</table>
</file>

<file path=xl/tables/table9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1" xr:uid="{00000000-000C-0000-FFFF-FFFF62000000}" name="table_13" displayName="table_13" ref="A7:I15" totalsRowShown="0">
  <tableColumns count="9">
    <tableColumn id="1" xr3:uid="{00000000-0010-0000-6200-000001000000}" name="Benefit Type"/>
    <tableColumn id="2" xr3:uid="{00000000-0010-0000-6200-000002000000}" name="Number of Applicants "/>
    <tableColumn id="3" xr3:uid="{00000000-0010-0000-6200-000003000000}" name="Percentage of all applicants"/>
    <tableColumn id="4" xr3:uid="{00000000-0010-0000-6200-000004000000}" name="Number of applicants with an outcome"/>
    <tableColumn id="5" xr3:uid="{00000000-0010-0000-6200-000005000000}" name="Number of applicants with an approved outcome"/>
    <tableColumn id="6" xr3:uid="{00000000-0010-0000-6200-000006000000}" name="Number of applicants with a denied outcome"/>
    <tableColumn id="7" xr3:uid="{00000000-0010-0000-6200-000007000000}" name="Percentage of all applicants with an outcome"/>
    <tableColumn id="8" xr3:uid="{00000000-0010-0000-6200-000008000000}" name="Percentage of all applicants with an approved outcome"/>
    <tableColumn id="9" xr3:uid="{00000000-0010-0000-6200-000009000000}" name="Percentage of all applicants with a denied outcome"/>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8" Type="http://schemas.openxmlformats.org/officeDocument/2006/relationships/table" Target="../tables/table66.xml"/><Relationship Id="rId3" Type="http://schemas.openxmlformats.org/officeDocument/2006/relationships/table" Target="../tables/table61.xml"/><Relationship Id="rId7" Type="http://schemas.openxmlformats.org/officeDocument/2006/relationships/table" Target="../tables/table65.xml"/><Relationship Id="rId2" Type="http://schemas.openxmlformats.org/officeDocument/2006/relationships/table" Target="../tables/table60.xml"/><Relationship Id="rId1" Type="http://schemas.openxmlformats.org/officeDocument/2006/relationships/table" Target="../tables/table59.xml"/><Relationship Id="rId6" Type="http://schemas.openxmlformats.org/officeDocument/2006/relationships/table" Target="../tables/table64.xml"/><Relationship Id="rId5" Type="http://schemas.openxmlformats.org/officeDocument/2006/relationships/table" Target="../tables/table63.xml"/><Relationship Id="rId4" Type="http://schemas.openxmlformats.org/officeDocument/2006/relationships/table" Target="../tables/table62.xml"/></Relationships>
</file>

<file path=xl/worksheets/_rels/sheet11.xml.rels><?xml version="1.0" encoding="UTF-8" standalone="yes"?>
<Relationships xmlns="http://schemas.openxmlformats.org/package/2006/relationships"><Relationship Id="rId8" Type="http://schemas.openxmlformats.org/officeDocument/2006/relationships/table" Target="../tables/table74.xml"/><Relationship Id="rId3" Type="http://schemas.openxmlformats.org/officeDocument/2006/relationships/table" Target="../tables/table69.xml"/><Relationship Id="rId7" Type="http://schemas.openxmlformats.org/officeDocument/2006/relationships/table" Target="../tables/table73.xml"/><Relationship Id="rId2" Type="http://schemas.openxmlformats.org/officeDocument/2006/relationships/table" Target="../tables/table68.xml"/><Relationship Id="rId1" Type="http://schemas.openxmlformats.org/officeDocument/2006/relationships/table" Target="../tables/table67.xml"/><Relationship Id="rId6" Type="http://schemas.openxmlformats.org/officeDocument/2006/relationships/table" Target="../tables/table72.xml"/><Relationship Id="rId5" Type="http://schemas.openxmlformats.org/officeDocument/2006/relationships/table" Target="../tables/table71.xml"/><Relationship Id="rId4" Type="http://schemas.openxmlformats.org/officeDocument/2006/relationships/table" Target="../tables/table70.xml"/></Relationships>
</file>

<file path=xl/worksheets/_rels/sheet12.xml.rels><?xml version="1.0" encoding="UTF-8" standalone="yes"?>
<Relationships xmlns="http://schemas.openxmlformats.org/package/2006/relationships"><Relationship Id="rId8" Type="http://schemas.openxmlformats.org/officeDocument/2006/relationships/table" Target="../tables/table82.xml"/><Relationship Id="rId3" Type="http://schemas.openxmlformats.org/officeDocument/2006/relationships/table" Target="../tables/table77.xml"/><Relationship Id="rId7" Type="http://schemas.openxmlformats.org/officeDocument/2006/relationships/table" Target="../tables/table81.xml"/><Relationship Id="rId2" Type="http://schemas.openxmlformats.org/officeDocument/2006/relationships/table" Target="../tables/table76.xml"/><Relationship Id="rId1" Type="http://schemas.openxmlformats.org/officeDocument/2006/relationships/table" Target="../tables/table75.xml"/><Relationship Id="rId6" Type="http://schemas.openxmlformats.org/officeDocument/2006/relationships/table" Target="../tables/table80.xml"/><Relationship Id="rId5" Type="http://schemas.openxmlformats.org/officeDocument/2006/relationships/table" Target="../tables/table79.xml"/><Relationship Id="rId4" Type="http://schemas.openxmlformats.org/officeDocument/2006/relationships/table" Target="../tables/table78.xml"/></Relationships>
</file>

<file path=xl/worksheets/_rels/sheet13.xml.rels><?xml version="1.0" encoding="UTF-8" standalone="yes"?>
<Relationships xmlns="http://schemas.openxmlformats.org/package/2006/relationships"><Relationship Id="rId8" Type="http://schemas.openxmlformats.org/officeDocument/2006/relationships/table" Target="../tables/table90.xml"/><Relationship Id="rId3" Type="http://schemas.openxmlformats.org/officeDocument/2006/relationships/table" Target="../tables/table85.xml"/><Relationship Id="rId7" Type="http://schemas.openxmlformats.org/officeDocument/2006/relationships/table" Target="../tables/table89.xml"/><Relationship Id="rId2" Type="http://schemas.openxmlformats.org/officeDocument/2006/relationships/table" Target="../tables/table84.xml"/><Relationship Id="rId1" Type="http://schemas.openxmlformats.org/officeDocument/2006/relationships/table" Target="../tables/table83.xml"/><Relationship Id="rId6" Type="http://schemas.openxmlformats.org/officeDocument/2006/relationships/table" Target="../tables/table88.xml"/><Relationship Id="rId5" Type="http://schemas.openxmlformats.org/officeDocument/2006/relationships/table" Target="../tables/table87.xml"/><Relationship Id="rId4" Type="http://schemas.openxmlformats.org/officeDocument/2006/relationships/table" Target="../tables/table86.xml"/></Relationships>
</file>

<file path=xl/worksheets/_rels/sheet14.xml.rels><?xml version="1.0" encoding="UTF-8" standalone="yes"?>
<Relationships xmlns="http://schemas.openxmlformats.org/package/2006/relationships"><Relationship Id="rId8" Type="http://schemas.openxmlformats.org/officeDocument/2006/relationships/table" Target="../tables/table98.xml"/><Relationship Id="rId3" Type="http://schemas.openxmlformats.org/officeDocument/2006/relationships/table" Target="../tables/table93.xml"/><Relationship Id="rId7" Type="http://schemas.openxmlformats.org/officeDocument/2006/relationships/table" Target="../tables/table97.xml"/><Relationship Id="rId2" Type="http://schemas.openxmlformats.org/officeDocument/2006/relationships/table" Target="../tables/table92.xml"/><Relationship Id="rId1" Type="http://schemas.openxmlformats.org/officeDocument/2006/relationships/table" Target="../tables/table91.xml"/><Relationship Id="rId6" Type="http://schemas.openxmlformats.org/officeDocument/2006/relationships/table" Target="../tables/table96.xml"/><Relationship Id="rId5" Type="http://schemas.openxmlformats.org/officeDocument/2006/relationships/table" Target="../tables/table95.xml"/><Relationship Id="rId4" Type="http://schemas.openxmlformats.org/officeDocument/2006/relationships/table" Target="../tables/table94.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99.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0.xml"/><Relationship Id="rId3" Type="http://schemas.openxmlformats.org/officeDocument/2006/relationships/table" Target="../tables/table5.xml"/><Relationship Id="rId7" Type="http://schemas.openxmlformats.org/officeDocument/2006/relationships/table" Target="../tables/table9.xml"/><Relationship Id="rId2" Type="http://schemas.openxmlformats.org/officeDocument/2006/relationships/table" Target="../tables/table4.xml"/><Relationship Id="rId1" Type="http://schemas.openxmlformats.org/officeDocument/2006/relationships/table" Target="../tables/table3.xml"/><Relationship Id="rId6" Type="http://schemas.openxmlformats.org/officeDocument/2006/relationships/table" Target="../tables/table8.xml"/><Relationship Id="rId5" Type="http://schemas.openxmlformats.org/officeDocument/2006/relationships/table" Target="../tables/table7.xml"/><Relationship Id="rId4" Type="http://schemas.openxmlformats.org/officeDocument/2006/relationships/table" Target="../tables/table6.xml"/></Relationships>
</file>

<file path=xl/worksheets/_rels/sheet4.xml.rels><?xml version="1.0" encoding="UTF-8" standalone="yes"?>
<Relationships xmlns="http://schemas.openxmlformats.org/package/2006/relationships"><Relationship Id="rId8" Type="http://schemas.openxmlformats.org/officeDocument/2006/relationships/table" Target="../tables/table18.xml"/><Relationship Id="rId3" Type="http://schemas.openxmlformats.org/officeDocument/2006/relationships/table" Target="../tables/table13.xml"/><Relationship Id="rId7" Type="http://schemas.openxmlformats.org/officeDocument/2006/relationships/table" Target="../tables/table17.xml"/><Relationship Id="rId2" Type="http://schemas.openxmlformats.org/officeDocument/2006/relationships/table" Target="../tables/table12.xml"/><Relationship Id="rId1" Type="http://schemas.openxmlformats.org/officeDocument/2006/relationships/table" Target="../tables/table11.xml"/><Relationship Id="rId6" Type="http://schemas.openxmlformats.org/officeDocument/2006/relationships/table" Target="../tables/table16.xml"/><Relationship Id="rId5" Type="http://schemas.openxmlformats.org/officeDocument/2006/relationships/table" Target="../tables/table15.xml"/><Relationship Id="rId4" Type="http://schemas.openxmlformats.org/officeDocument/2006/relationships/table" Target="../tables/table14.xml"/></Relationships>
</file>

<file path=xl/worksheets/_rels/sheet5.xml.rels><?xml version="1.0" encoding="UTF-8" standalone="yes"?>
<Relationships xmlns="http://schemas.openxmlformats.org/package/2006/relationships"><Relationship Id="rId8" Type="http://schemas.openxmlformats.org/officeDocument/2006/relationships/table" Target="../tables/table26.xml"/><Relationship Id="rId3" Type="http://schemas.openxmlformats.org/officeDocument/2006/relationships/table" Target="../tables/table21.xml"/><Relationship Id="rId7" Type="http://schemas.openxmlformats.org/officeDocument/2006/relationships/table" Target="../tables/table25.xml"/><Relationship Id="rId2" Type="http://schemas.openxmlformats.org/officeDocument/2006/relationships/table" Target="../tables/table20.xml"/><Relationship Id="rId1" Type="http://schemas.openxmlformats.org/officeDocument/2006/relationships/table" Target="../tables/table19.xml"/><Relationship Id="rId6" Type="http://schemas.openxmlformats.org/officeDocument/2006/relationships/table" Target="../tables/table24.xml"/><Relationship Id="rId5" Type="http://schemas.openxmlformats.org/officeDocument/2006/relationships/table" Target="../tables/table23.xml"/><Relationship Id="rId4" Type="http://schemas.openxmlformats.org/officeDocument/2006/relationships/table" Target="../tables/table22.xml"/></Relationships>
</file>

<file path=xl/worksheets/_rels/sheet6.xml.rels><?xml version="1.0" encoding="UTF-8" standalone="yes"?>
<Relationships xmlns="http://schemas.openxmlformats.org/package/2006/relationships"><Relationship Id="rId8" Type="http://schemas.openxmlformats.org/officeDocument/2006/relationships/table" Target="../tables/table34.xml"/><Relationship Id="rId3" Type="http://schemas.openxmlformats.org/officeDocument/2006/relationships/table" Target="../tables/table29.xml"/><Relationship Id="rId7" Type="http://schemas.openxmlformats.org/officeDocument/2006/relationships/table" Target="../tables/table33.xml"/><Relationship Id="rId2" Type="http://schemas.openxmlformats.org/officeDocument/2006/relationships/table" Target="../tables/table28.xml"/><Relationship Id="rId1" Type="http://schemas.openxmlformats.org/officeDocument/2006/relationships/table" Target="../tables/table27.xml"/><Relationship Id="rId6" Type="http://schemas.openxmlformats.org/officeDocument/2006/relationships/table" Target="../tables/table32.xml"/><Relationship Id="rId5" Type="http://schemas.openxmlformats.org/officeDocument/2006/relationships/table" Target="../tables/table31.xml"/><Relationship Id="rId4" Type="http://schemas.openxmlformats.org/officeDocument/2006/relationships/table" Target="../tables/table30.xml"/></Relationships>
</file>

<file path=xl/worksheets/_rels/sheet7.xml.rels><?xml version="1.0" encoding="UTF-8" standalone="yes"?>
<Relationships xmlns="http://schemas.openxmlformats.org/package/2006/relationships"><Relationship Id="rId8" Type="http://schemas.openxmlformats.org/officeDocument/2006/relationships/table" Target="../tables/table42.xml"/><Relationship Id="rId3" Type="http://schemas.openxmlformats.org/officeDocument/2006/relationships/table" Target="../tables/table37.xml"/><Relationship Id="rId7" Type="http://schemas.openxmlformats.org/officeDocument/2006/relationships/table" Target="../tables/table41.xml"/><Relationship Id="rId2" Type="http://schemas.openxmlformats.org/officeDocument/2006/relationships/table" Target="../tables/table36.xml"/><Relationship Id="rId1" Type="http://schemas.openxmlformats.org/officeDocument/2006/relationships/table" Target="../tables/table35.xml"/><Relationship Id="rId6" Type="http://schemas.openxmlformats.org/officeDocument/2006/relationships/table" Target="../tables/table40.xml"/><Relationship Id="rId5" Type="http://schemas.openxmlformats.org/officeDocument/2006/relationships/table" Target="../tables/table39.xml"/><Relationship Id="rId4" Type="http://schemas.openxmlformats.org/officeDocument/2006/relationships/table" Target="../tables/table38.xml"/></Relationships>
</file>

<file path=xl/worksheets/_rels/sheet8.xml.rels><?xml version="1.0" encoding="UTF-8" standalone="yes"?>
<Relationships xmlns="http://schemas.openxmlformats.org/package/2006/relationships"><Relationship Id="rId8" Type="http://schemas.openxmlformats.org/officeDocument/2006/relationships/table" Target="../tables/table50.xml"/><Relationship Id="rId3" Type="http://schemas.openxmlformats.org/officeDocument/2006/relationships/table" Target="../tables/table45.xml"/><Relationship Id="rId7" Type="http://schemas.openxmlformats.org/officeDocument/2006/relationships/table" Target="../tables/table49.xml"/><Relationship Id="rId2" Type="http://schemas.openxmlformats.org/officeDocument/2006/relationships/table" Target="../tables/table44.xml"/><Relationship Id="rId1" Type="http://schemas.openxmlformats.org/officeDocument/2006/relationships/table" Target="../tables/table43.xml"/><Relationship Id="rId6" Type="http://schemas.openxmlformats.org/officeDocument/2006/relationships/table" Target="../tables/table48.xml"/><Relationship Id="rId5" Type="http://schemas.openxmlformats.org/officeDocument/2006/relationships/table" Target="../tables/table47.xml"/><Relationship Id="rId4" Type="http://schemas.openxmlformats.org/officeDocument/2006/relationships/table" Target="../tables/table46.xml"/></Relationships>
</file>

<file path=xl/worksheets/_rels/sheet9.xml.rels><?xml version="1.0" encoding="UTF-8" standalone="yes"?>
<Relationships xmlns="http://schemas.openxmlformats.org/package/2006/relationships"><Relationship Id="rId8" Type="http://schemas.openxmlformats.org/officeDocument/2006/relationships/table" Target="../tables/table58.xml"/><Relationship Id="rId3" Type="http://schemas.openxmlformats.org/officeDocument/2006/relationships/table" Target="../tables/table53.xml"/><Relationship Id="rId7" Type="http://schemas.openxmlformats.org/officeDocument/2006/relationships/table" Target="../tables/table57.xml"/><Relationship Id="rId2" Type="http://schemas.openxmlformats.org/officeDocument/2006/relationships/table" Target="../tables/table52.xml"/><Relationship Id="rId1" Type="http://schemas.openxmlformats.org/officeDocument/2006/relationships/table" Target="../tables/table51.xml"/><Relationship Id="rId6" Type="http://schemas.openxmlformats.org/officeDocument/2006/relationships/table" Target="../tables/table56.xml"/><Relationship Id="rId5" Type="http://schemas.openxmlformats.org/officeDocument/2006/relationships/table" Target="../tables/table55.xml"/><Relationship Id="rId4" Type="http://schemas.openxmlformats.org/officeDocument/2006/relationships/table" Target="../tables/table5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6"/>
  <sheetViews>
    <sheetView showGridLines="0" tabSelected="1" workbookViewId="0"/>
  </sheetViews>
  <sheetFormatPr defaultColWidth="11.5546875" defaultRowHeight="15.75" x14ac:dyDescent="0.25"/>
  <cols>
    <col min="1" max="1" width="23" customWidth="1"/>
    <col min="2" max="2" width="87.6640625" customWidth="1"/>
  </cols>
  <sheetData>
    <row r="1" spans="1:2" ht="19.5" x14ac:dyDescent="0.3">
      <c r="A1" s="8" t="s">
        <v>271</v>
      </c>
    </row>
    <row r="2" spans="1:2" x14ac:dyDescent="0.25">
      <c r="A2" t="s">
        <v>0</v>
      </c>
    </row>
    <row r="3" spans="1:2" x14ac:dyDescent="0.25">
      <c r="A3" t="s">
        <v>1</v>
      </c>
      <c r="B3" t="s">
        <v>2</v>
      </c>
    </row>
    <row r="4" spans="1:2" x14ac:dyDescent="0.25">
      <c r="A4" s="2" t="str">
        <f>HYPERLINK("#'T1 - Ethnicity'!A1", "T1 - Ethnicity")</f>
        <v>T1 - Ethnicity</v>
      </c>
      <c r="B4" t="s">
        <v>3</v>
      </c>
    </row>
    <row r="5" spans="1:2" x14ac:dyDescent="0.25">
      <c r="A5" s="2" t="str">
        <f>HYPERLINK("#'T2 - Gender'!A1", "T2 - Gender")</f>
        <v>T2 - Gender</v>
      </c>
      <c r="B5" t="s">
        <v>4</v>
      </c>
    </row>
    <row r="6" spans="1:2" x14ac:dyDescent="0.25">
      <c r="A6" s="2" t="str">
        <f>HYPERLINK("#'T3 - Condition or illness'!A1", "T3 - Condition or illness")</f>
        <v>T3 - Condition or illness</v>
      </c>
      <c r="B6" t="s">
        <v>5</v>
      </c>
    </row>
    <row r="7" spans="1:2" x14ac:dyDescent="0.25">
      <c r="A7" s="2" t="str">
        <f>HYPERLINK("#'T4 - Condition or illness type'!A1", "T4 - Condition or illness type")</f>
        <v>T4 - Condition or illness type</v>
      </c>
      <c r="B7" t="s">
        <v>6</v>
      </c>
    </row>
    <row r="8" spans="1:2" x14ac:dyDescent="0.25">
      <c r="A8" s="2" t="str">
        <f>HYPERLINK("#'T5 - Sexual Orientation'!A1", "T5 - Sexual Orientation")</f>
        <v>T5 - Sexual Orientation</v>
      </c>
      <c r="B8" t="s">
        <v>7</v>
      </c>
    </row>
    <row r="9" spans="1:2" x14ac:dyDescent="0.25">
      <c r="A9" s="2" t="str">
        <f>HYPERLINK("#'T6 - Transgender'!A1", "T6 - Transgender")</f>
        <v>T6 - Transgender</v>
      </c>
      <c r="B9" t="s">
        <v>8</v>
      </c>
    </row>
    <row r="10" spans="1:2" x14ac:dyDescent="0.25">
      <c r="A10" s="2" t="str">
        <f>HYPERLINK("#'T7 - Religion'!A1", "T7 - Religion")</f>
        <v>T7 - Religion</v>
      </c>
      <c r="B10" t="s">
        <v>9</v>
      </c>
    </row>
    <row r="11" spans="1:2" x14ac:dyDescent="0.25">
      <c r="A11" s="2" t="str">
        <f>HYPERLINK("#'T8 - Age'!A1", "T8 - Age")</f>
        <v>T8 - Age</v>
      </c>
      <c r="B11" t="s">
        <v>10</v>
      </c>
    </row>
    <row r="12" spans="1:2" x14ac:dyDescent="0.25">
      <c r="A12" s="2" t="str">
        <f>HYPERLINK("#'T9 - Multiple Deprivation'!A1", "T9 - Multiple Deprivation")</f>
        <v>T9 - Multiple Deprivation</v>
      </c>
      <c r="B12" t="s">
        <v>11</v>
      </c>
    </row>
    <row r="13" spans="1:2" x14ac:dyDescent="0.25">
      <c r="A13" s="2" t="str">
        <f>HYPERLINK("#'T10 - Urban Rural'!A1", "T10 - Urban Rural")</f>
        <v>T10 - Urban Rural</v>
      </c>
      <c r="B13" t="s">
        <v>12</v>
      </c>
    </row>
    <row r="14" spans="1:2" x14ac:dyDescent="0.25">
      <c r="A14" s="2" t="str">
        <f>HYPERLINK("#'T11 - Islands'!A1", "T11 - Islands")</f>
        <v>T11 - Islands</v>
      </c>
      <c r="B14" t="s">
        <v>13</v>
      </c>
    </row>
    <row r="15" spans="1:2" x14ac:dyDescent="0.25">
      <c r="A15" s="2" t="str">
        <f>HYPERLINK("#'T12 - Channel'!A1", "T12 - Channel")</f>
        <v>T12 - Channel</v>
      </c>
      <c r="B15" t="s">
        <v>14</v>
      </c>
    </row>
    <row r="16" spans="1:2" x14ac:dyDescent="0.25">
      <c r="A16" s="2" t="str">
        <f>HYPERLINK("#'T13 - Benefit'!A1", "T13 - Benefit")</f>
        <v>T13 - Benefit</v>
      </c>
      <c r="B16" t="s">
        <v>15</v>
      </c>
    </row>
  </sheetData>
  <pageMargins left="0.7" right="0.7" top="0.75" bottom="0.75" header="0.3" footer="0.3"/>
  <pageSetup paperSize="9" orientation="portrait" horizontalDpi="300" verticalDpi="300"/>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90"/>
  <sheetViews>
    <sheetView showGridLines="0" workbookViewId="0"/>
  </sheetViews>
  <sheetFormatPr defaultColWidth="11.5546875" defaultRowHeight="15.75" x14ac:dyDescent="0.25"/>
  <cols>
    <col min="1" max="1" width="37.6640625" customWidth="1"/>
    <col min="2" max="9" width="11.6640625" customWidth="1"/>
  </cols>
  <sheetData>
    <row r="1" spans="1:9" ht="19.5" x14ac:dyDescent="0.3">
      <c r="A1" s="1" t="s">
        <v>174</v>
      </c>
    </row>
    <row r="2" spans="1:9" x14ac:dyDescent="0.25">
      <c r="A2" t="s">
        <v>47</v>
      </c>
    </row>
    <row r="3" spans="1:9" x14ac:dyDescent="0.25">
      <c r="A3" t="s">
        <v>48</v>
      </c>
    </row>
    <row r="4" spans="1:9" x14ac:dyDescent="0.25">
      <c r="A4" t="s">
        <v>49</v>
      </c>
    </row>
    <row r="5" spans="1:9" x14ac:dyDescent="0.25">
      <c r="A5" t="s">
        <v>50</v>
      </c>
    </row>
    <row r="6" spans="1:9" x14ac:dyDescent="0.25">
      <c r="A6" t="s">
        <v>175</v>
      </c>
    </row>
    <row r="7" spans="1:9" ht="31.5" x14ac:dyDescent="0.25">
      <c r="A7" s="7" t="s">
        <v>182</v>
      </c>
    </row>
    <row r="8" spans="1:9" ht="94.5" x14ac:dyDescent="0.25">
      <c r="A8" s="7" t="s">
        <v>176</v>
      </c>
      <c r="B8" s="4" t="s">
        <v>53</v>
      </c>
      <c r="C8" s="4" t="s">
        <v>54</v>
      </c>
      <c r="D8" s="4" t="s">
        <v>55</v>
      </c>
      <c r="E8" s="4" t="s">
        <v>56</v>
      </c>
      <c r="F8" s="4" t="s">
        <v>57</v>
      </c>
      <c r="G8" s="4" t="s">
        <v>58</v>
      </c>
      <c r="H8" s="4" t="s">
        <v>59</v>
      </c>
      <c r="I8" s="4" t="s">
        <v>60</v>
      </c>
    </row>
    <row r="9" spans="1:9" x14ac:dyDescent="0.25">
      <c r="A9" s="7" t="s">
        <v>177</v>
      </c>
      <c r="B9" s="5">
        <v>22715</v>
      </c>
      <c r="C9" s="6">
        <v>0.16</v>
      </c>
      <c r="D9" s="5">
        <v>21010</v>
      </c>
      <c r="E9" s="5">
        <v>13280</v>
      </c>
      <c r="F9" s="5">
        <v>7725</v>
      </c>
      <c r="G9" s="6">
        <v>0.16</v>
      </c>
      <c r="H9" s="6">
        <v>0.63</v>
      </c>
      <c r="I9" s="6">
        <v>0.37</v>
      </c>
    </row>
    <row r="10" spans="1:9" x14ac:dyDescent="0.25">
      <c r="A10" s="7" t="s">
        <v>178</v>
      </c>
      <c r="B10" s="5">
        <v>40485</v>
      </c>
      <c r="C10" s="6">
        <v>0.28999999999999998</v>
      </c>
      <c r="D10" s="5">
        <v>38190</v>
      </c>
      <c r="E10" s="5">
        <v>24920</v>
      </c>
      <c r="F10" s="5">
        <v>13275</v>
      </c>
      <c r="G10" s="6">
        <v>0.3</v>
      </c>
      <c r="H10" s="6">
        <v>0.65</v>
      </c>
      <c r="I10" s="6">
        <v>0.35</v>
      </c>
    </row>
    <row r="11" spans="1:9" x14ac:dyDescent="0.25">
      <c r="A11" s="7" t="s">
        <v>179</v>
      </c>
      <c r="B11" s="5">
        <v>35510</v>
      </c>
      <c r="C11" s="6">
        <v>0.25</v>
      </c>
      <c r="D11" s="5">
        <v>32935</v>
      </c>
      <c r="E11" s="5">
        <v>22950</v>
      </c>
      <c r="F11" s="5">
        <v>9985</v>
      </c>
      <c r="G11" s="6">
        <v>0.26</v>
      </c>
      <c r="H11" s="6">
        <v>0.7</v>
      </c>
      <c r="I11" s="6">
        <v>0.3</v>
      </c>
    </row>
    <row r="12" spans="1:9" x14ac:dyDescent="0.25">
      <c r="A12" s="7" t="s">
        <v>180</v>
      </c>
      <c r="B12" s="5">
        <v>36640</v>
      </c>
      <c r="C12" s="6">
        <v>0.26</v>
      </c>
      <c r="D12" s="5">
        <v>32435</v>
      </c>
      <c r="E12" s="5">
        <v>22290</v>
      </c>
      <c r="F12" s="5">
        <v>10145</v>
      </c>
      <c r="G12" s="6">
        <v>0.25</v>
      </c>
      <c r="H12" s="6">
        <v>0.69</v>
      </c>
      <c r="I12" s="6">
        <v>0.31</v>
      </c>
    </row>
    <row r="13" spans="1:9" x14ac:dyDescent="0.25">
      <c r="A13" s="7" t="s">
        <v>181</v>
      </c>
      <c r="B13" s="5">
        <v>4595</v>
      </c>
      <c r="C13" s="6">
        <v>0.03</v>
      </c>
      <c r="D13" s="5">
        <v>3505</v>
      </c>
      <c r="E13" s="5">
        <v>2490</v>
      </c>
      <c r="F13" s="5">
        <v>1010</v>
      </c>
      <c r="G13" s="6">
        <v>0.03</v>
      </c>
      <c r="H13" s="6">
        <v>0.71</v>
      </c>
      <c r="I13" s="6">
        <v>0.28999999999999998</v>
      </c>
    </row>
    <row r="14" spans="1:9" x14ac:dyDescent="0.25">
      <c r="A14" s="7" t="s">
        <v>68</v>
      </c>
      <c r="B14" s="5">
        <v>125</v>
      </c>
      <c r="C14" s="6">
        <v>0</v>
      </c>
      <c r="D14" s="5">
        <v>70</v>
      </c>
      <c r="E14" s="5">
        <v>10</v>
      </c>
      <c r="F14" s="5">
        <v>60</v>
      </c>
      <c r="G14" s="6">
        <v>0</v>
      </c>
      <c r="H14" s="6">
        <v>0.16</v>
      </c>
      <c r="I14" s="6">
        <v>0.84</v>
      </c>
    </row>
    <row r="15" spans="1:9" x14ac:dyDescent="0.25">
      <c r="A15" s="7" t="s">
        <v>69</v>
      </c>
      <c r="B15" s="5">
        <v>140075</v>
      </c>
      <c r="C15" s="6">
        <v>1</v>
      </c>
      <c r="D15" s="5">
        <v>128145</v>
      </c>
      <c r="E15" s="5">
        <v>85940</v>
      </c>
      <c r="F15" s="5">
        <v>42200</v>
      </c>
      <c r="G15" s="6">
        <v>1</v>
      </c>
      <c r="H15" s="6">
        <v>0.67</v>
      </c>
      <c r="I15" s="6">
        <v>0.33</v>
      </c>
    </row>
    <row r="16" spans="1:9" x14ac:dyDescent="0.25">
      <c r="A16" s="7"/>
    </row>
    <row r="17" spans="1:9" ht="31.5" x14ac:dyDescent="0.25">
      <c r="A17" s="7" t="s">
        <v>183</v>
      </c>
    </row>
    <row r="18" spans="1:9" ht="94.5" x14ac:dyDescent="0.25">
      <c r="A18" s="7" t="s">
        <v>176</v>
      </c>
      <c r="B18" s="4" t="s">
        <v>53</v>
      </c>
      <c r="C18" s="4" t="s">
        <v>54</v>
      </c>
      <c r="D18" s="4" t="s">
        <v>55</v>
      </c>
      <c r="E18" s="4" t="s">
        <v>56</v>
      </c>
      <c r="F18" s="4" t="s">
        <v>57</v>
      </c>
      <c r="G18" s="4" t="s">
        <v>58</v>
      </c>
      <c r="H18" s="4" t="s">
        <v>59</v>
      </c>
      <c r="I18" s="4" t="s">
        <v>60</v>
      </c>
    </row>
    <row r="19" spans="1:9" x14ac:dyDescent="0.25">
      <c r="A19" s="7" t="s">
        <v>177</v>
      </c>
      <c r="B19" s="5">
        <v>4880</v>
      </c>
      <c r="C19" s="6">
        <v>0.19</v>
      </c>
      <c r="D19" s="5">
        <v>4825</v>
      </c>
      <c r="E19" s="5">
        <v>3330</v>
      </c>
      <c r="F19" s="5">
        <v>1495</v>
      </c>
      <c r="G19" s="6">
        <v>0.19</v>
      </c>
      <c r="H19" s="6">
        <v>0.69</v>
      </c>
      <c r="I19" s="6">
        <v>0.31</v>
      </c>
    </row>
    <row r="20" spans="1:9" x14ac:dyDescent="0.25">
      <c r="A20" s="7" t="s">
        <v>178</v>
      </c>
      <c r="B20" s="5">
        <v>14240</v>
      </c>
      <c r="C20" s="6">
        <v>0.55000000000000004</v>
      </c>
      <c r="D20" s="5">
        <v>14105</v>
      </c>
      <c r="E20" s="5">
        <v>8950</v>
      </c>
      <c r="F20" s="5">
        <v>5155</v>
      </c>
      <c r="G20" s="6">
        <v>0.55000000000000004</v>
      </c>
      <c r="H20" s="6">
        <v>0.63</v>
      </c>
      <c r="I20" s="6">
        <v>0.37</v>
      </c>
    </row>
    <row r="21" spans="1:9" x14ac:dyDescent="0.25">
      <c r="A21" s="7" t="s">
        <v>179</v>
      </c>
      <c r="B21" s="5">
        <v>6275</v>
      </c>
      <c r="C21" s="6">
        <v>0.24</v>
      </c>
      <c r="D21" s="5">
        <v>6205</v>
      </c>
      <c r="E21" s="5">
        <v>3660</v>
      </c>
      <c r="F21" s="5">
        <v>2545</v>
      </c>
      <c r="G21" s="6">
        <v>0.24</v>
      </c>
      <c r="H21" s="6">
        <v>0.59</v>
      </c>
      <c r="I21" s="6">
        <v>0.41</v>
      </c>
    </row>
    <row r="22" spans="1:9" x14ac:dyDescent="0.25">
      <c r="A22" s="7" t="s">
        <v>180</v>
      </c>
      <c r="B22" s="5">
        <v>635</v>
      </c>
      <c r="C22" s="6">
        <v>0.02</v>
      </c>
      <c r="D22" s="5">
        <v>625</v>
      </c>
      <c r="E22" s="5">
        <v>275</v>
      </c>
      <c r="F22" s="5">
        <v>350</v>
      </c>
      <c r="G22" s="6">
        <v>0.02</v>
      </c>
      <c r="H22" s="6">
        <v>0.44</v>
      </c>
      <c r="I22" s="6">
        <v>0.56000000000000005</v>
      </c>
    </row>
    <row r="23" spans="1:9" x14ac:dyDescent="0.25">
      <c r="A23" s="7" t="s">
        <v>181</v>
      </c>
      <c r="B23" s="5">
        <v>20</v>
      </c>
      <c r="C23" s="6">
        <v>0</v>
      </c>
      <c r="D23" s="5">
        <v>20</v>
      </c>
      <c r="E23" s="5">
        <v>5</v>
      </c>
      <c r="F23" s="5">
        <v>15</v>
      </c>
      <c r="G23" s="6">
        <v>0</v>
      </c>
      <c r="H23" s="6">
        <v>0.33</v>
      </c>
      <c r="I23" s="6">
        <v>0.67</v>
      </c>
    </row>
    <row r="24" spans="1:9" x14ac:dyDescent="0.25">
      <c r="A24" s="7" t="s">
        <v>68</v>
      </c>
      <c r="B24" s="5">
        <v>20</v>
      </c>
      <c r="C24" s="6">
        <v>0</v>
      </c>
      <c r="D24" s="5">
        <v>15</v>
      </c>
      <c r="E24" s="5">
        <v>5</v>
      </c>
      <c r="F24" s="5">
        <v>5</v>
      </c>
      <c r="G24" s="6">
        <v>0</v>
      </c>
      <c r="H24" s="6">
        <v>0.54</v>
      </c>
      <c r="I24" s="6">
        <v>0.46</v>
      </c>
    </row>
    <row r="25" spans="1:9" x14ac:dyDescent="0.25">
      <c r="A25" s="7" t="s">
        <v>69</v>
      </c>
      <c r="B25" s="5">
        <v>26075</v>
      </c>
      <c r="C25" s="6">
        <v>1</v>
      </c>
      <c r="D25" s="5">
        <v>25795</v>
      </c>
      <c r="E25" s="5">
        <v>16230</v>
      </c>
      <c r="F25" s="5">
        <v>9565</v>
      </c>
      <c r="G25" s="6">
        <v>1</v>
      </c>
      <c r="H25" s="6">
        <v>0.63</v>
      </c>
      <c r="I25" s="6">
        <v>0.37</v>
      </c>
    </row>
    <row r="26" spans="1:9" x14ac:dyDescent="0.25">
      <c r="A26" s="7"/>
    </row>
    <row r="27" spans="1:9" ht="31.5" x14ac:dyDescent="0.25">
      <c r="A27" s="7" t="s">
        <v>184</v>
      </c>
    </row>
    <row r="28" spans="1:9" ht="94.5" x14ac:dyDescent="0.25">
      <c r="A28" s="7" t="s">
        <v>176</v>
      </c>
      <c r="B28" s="4" t="s">
        <v>53</v>
      </c>
      <c r="C28" s="4" t="s">
        <v>54</v>
      </c>
      <c r="D28" s="4" t="s">
        <v>55</v>
      </c>
      <c r="E28" s="4" t="s">
        <v>56</v>
      </c>
      <c r="F28" s="4" t="s">
        <v>57</v>
      </c>
      <c r="G28" s="4" t="s">
        <v>58</v>
      </c>
      <c r="H28" s="4" t="s">
        <v>59</v>
      </c>
      <c r="I28" s="4" t="s">
        <v>60</v>
      </c>
    </row>
    <row r="29" spans="1:9" x14ac:dyDescent="0.25">
      <c r="A29" s="7" t="s">
        <v>177</v>
      </c>
      <c r="B29" s="5">
        <v>3175</v>
      </c>
      <c r="C29" s="6">
        <v>0.11</v>
      </c>
      <c r="D29" s="5">
        <v>3145</v>
      </c>
      <c r="E29" s="5">
        <v>2445</v>
      </c>
      <c r="F29" s="5">
        <v>695</v>
      </c>
      <c r="G29" s="6">
        <v>0.11</v>
      </c>
      <c r="H29" s="6">
        <v>0.78</v>
      </c>
      <c r="I29" s="6">
        <v>0.22</v>
      </c>
    </row>
    <row r="30" spans="1:9" x14ac:dyDescent="0.25">
      <c r="A30" s="7" t="s">
        <v>178</v>
      </c>
      <c r="B30" s="5">
        <v>9240</v>
      </c>
      <c r="C30" s="6">
        <v>0.33</v>
      </c>
      <c r="D30" s="5">
        <v>9115</v>
      </c>
      <c r="E30" s="5">
        <v>6960</v>
      </c>
      <c r="F30" s="5">
        <v>2155</v>
      </c>
      <c r="G30" s="6">
        <v>0.33</v>
      </c>
      <c r="H30" s="6">
        <v>0.76</v>
      </c>
      <c r="I30" s="6">
        <v>0.24</v>
      </c>
    </row>
    <row r="31" spans="1:9" x14ac:dyDescent="0.25">
      <c r="A31" s="7" t="s">
        <v>179</v>
      </c>
      <c r="B31" s="5">
        <v>10355</v>
      </c>
      <c r="C31" s="6">
        <v>0.37</v>
      </c>
      <c r="D31" s="5">
        <v>10210</v>
      </c>
      <c r="E31" s="5">
        <v>8490</v>
      </c>
      <c r="F31" s="5">
        <v>1725</v>
      </c>
      <c r="G31" s="6">
        <v>0.37</v>
      </c>
      <c r="H31" s="6">
        <v>0.83</v>
      </c>
      <c r="I31" s="6">
        <v>0.17</v>
      </c>
    </row>
    <row r="32" spans="1:9" x14ac:dyDescent="0.25">
      <c r="A32" s="7" t="s">
        <v>180</v>
      </c>
      <c r="B32" s="5">
        <v>4845</v>
      </c>
      <c r="C32" s="6">
        <v>0.17</v>
      </c>
      <c r="D32" s="5">
        <v>4795</v>
      </c>
      <c r="E32" s="5">
        <v>4155</v>
      </c>
      <c r="F32" s="5">
        <v>640</v>
      </c>
      <c r="G32" s="6">
        <v>0.17</v>
      </c>
      <c r="H32" s="6">
        <v>0.87</v>
      </c>
      <c r="I32" s="6">
        <v>0.13</v>
      </c>
    </row>
    <row r="33" spans="1:9" x14ac:dyDescent="0.25">
      <c r="A33" s="7" t="s">
        <v>181</v>
      </c>
      <c r="B33" s="5">
        <v>180</v>
      </c>
      <c r="C33" s="6">
        <v>0.01</v>
      </c>
      <c r="D33" s="5">
        <v>180</v>
      </c>
      <c r="E33" s="5">
        <v>130</v>
      </c>
      <c r="F33" s="5">
        <v>50</v>
      </c>
      <c r="G33" s="6">
        <v>0.01</v>
      </c>
      <c r="H33" s="6">
        <v>0.73</v>
      </c>
      <c r="I33" s="6">
        <v>0.27</v>
      </c>
    </row>
    <row r="34" spans="1:9" x14ac:dyDescent="0.25">
      <c r="A34" s="7" t="s">
        <v>68</v>
      </c>
      <c r="B34" s="5">
        <v>10</v>
      </c>
      <c r="C34" s="6">
        <v>0</v>
      </c>
      <c r="D34" s="5">
        <v>5</v>
      </c>
      <c r="E34" s="5">
        <v>0</v>
      </c>
      <c r="F34" s="5">
        <v>5</v>
      </c>
      <c r="G34" s="6">
        <v>0</v>
      </c>
      <c r="H34" s="6">
        <v>0</v>
      </c>
      <c r="I34" s="6">
        <v>1</v>
      </c>
    </row>
    <row r="35" spans="1:9" x14ac:dyDescent="0.25">
      <c r="A35" s="7" t="s">
        <v>69</v>
      </c>
      <c r="B35" s="5">
        <v>27805</v>
      </c>
      <c r="C35" s="6">
        <v>1</v>
      </c>
      <c r="D35" s="5">
        <v>27450</v>
      </c>
      <c r="E35" s="5">
        <v>22180</v>
      </c>
      <c r="F35" s="5">
        <v>5270</v>
      </c>
      <c r="G35" s="6">
        <v>1</v>
      </c>
      <c r="H35" s="6">
        <v>0.81</v>
      </c>
      <c r="I35" s="6">
        <v>0.19</v>
      </c>
    </row>
    <row r="36" spans="1:9" x14ac:dyDescent="0.25">
      <c r="A36" s="7"/>
    </row>
    <row r="37" spans="1:9" ht="31.5" x14ac:dyDescent="0.25">
      <c r="A37" s="7" t="s">
        <v>185</v>
      </c>
    </row>
    <row r="38" spans="1:9" ht="94.5" x14ac:dyDescent="0.25">
      <c r="A38" s="7" t="s">
        <v>176</v>
      </c>
      <c r="B38" s="4" t="s">
        <v>53</v>
      </c>
      <c r="C38" s="4" t="s">
        <v>54</v>
      </c>
      <c r="D38" s="4" t="s">
        <v>55</v>
      </c>
      <c r="E38" s="4" t="s">
        <v>56</v>
      </c>
      <c r="F38" s="4" t="s">
        <v>57</v>
      </c>
      <c r="G38" s="4" t="s">
        <v>58</v>
      </c>
      <c r="H38" s="4" t="s">
        <v>59</v>
      </c>
      <c r="I38" s="4" t="s">
        <v>60</v>
      </c>
    </row>
    <row r="39" spans="1:9" x14ac:dyDescent="0.25">
      <c r="A39" s="7" t="s">
        <v>177</v>
      </c>
      <c r="B39" s="5">
        <v>210</v>
      </c>
      <c r="C39" s="6">
        <v>0.03</v>
      </c>
      <c r="D39" s="5">
        <v>195</v>
      </c>
      <c r="E39" s="5">
        <v>130</v>
      </c>
      <c r="F39" s="5">
        <v>65</v>
      </c>
      <c r="G39" s="6">
        <v>0.03</v>
      </c>
      <c r="H39" s="6">
        <v>0.67</v>
      </c>
      <c r="I39" s="6">
        <v>0.33</v>
      </c>
    </row>
    <row r="40" spans="1:9" x14ac:dyDescent="0.25">
      <c r="A40" s="7" t="s">
        <v>178</v>
      </c>
      <c r="B40" s="5">
        <v>815</v>
      </c>
      <c r="C40" s="6">
        <v>0.1</v>
      </c>
      <c r="D40" s="5">
        <v>750</v>
      </c>
      <c r="E40" s="5">
        <v>620</v>
      </c>
      <c r="F40" s="5">
        <v>135</v>
      </c>
      <c r="G40" s="6">
        <v>0.1</v>
      </c>
      <c r="H40" s="6">
        <v>0.82</v>
      </c>
      <c r="I40" s="6">
        <v>0.18</v>
      </c>
    </row>
    <row r="41" spans="1:9" x14ac:dyDescent="0.25">
      <c r="A41" s="7" t="s">
        <v>179</v>
      </c>
      <c r="B41" s="5">
        <v>1315</v>
      </c>
      <c r="C41" s="6">
        <v>0.17</v>
      </c>
      <c r="D41" s="5">
        <v>1205</v>
      </c>
      <c r="E41" s="5">
        <v>990</v>
      </c>
      <c r="F41" s="5">
        <v>215</v>
      </c>
      <c r="G41" s="6">
        <v>0.17</v>
      </c>
      <c r="H41" s="6">
        <v>0.82</v>
      </c>
      <c r="I41" s="6">
        <v>0.18</v>
      </c>
    </row>
    <row r="42" spans="1:9" x14ac:dyDescent="0.25">
      <c r="A42" s="7" t="s">
        <v>180</v>
      </c>
      <c r="B42" s="5">
        <v>3375</v>
      </c>
      <c r="C42" s="6">
        <v>0.42</v>
      </c>
      <c r="D42" s="5">
        <v>3045</v>
      </c>
      <c r="E42" s="5">
        <v>2555</v>
      </c>
      <c r="F42" s="5">
        <v>490</v>
      </c>
      <c r="G42" s="6">
        <v>0.42</v>
      </c>
      <c r="H42" s="6">
        <v>0.84</v>
      </c>
      <c r="I42" s="6">
        <v>0.16</v>
      </c>
    </row>
    <row r="43" spans="1:9" x14ac:dyDescent="0.25">
      <c r="A43" s="7" t="s">
        <v>181</v>
      </c>
      <c r="B43" s="5">
        <v>2225</v>
      </c>
      <c r="C43" s="6">
        <v>0.28000000000000003</v>
      </c>
      <c r="D43" s="5">
        <v>1980</v>
      </c>
      <c r="E43" s="5">
        <v>1540</v>
      </c>
      <c r="F43" s="5">
        <v>440</v>
      </c>
      <c r="G43" s="6">
        <v>0.28000000000000003</v>
      </c>
      <c r="H43" s="6">
        <v>0.78</v>
      </c>
      <c r="I43" s="6">
        <v>0.22</v>
      </c>
    </row>
    <row r="44" spans="1:9" x14ac:dyDescent="0.25">
      <c r="A44" s="7" t="s">
        <v>68</v>
      </c>
      <c r="B44" s="5" t="s">
        <v>70</v>
      </c>
      <c r="C44" s="6">
        <v>0</v>
      </c>
      <c r="D44" s="5" t="s">
        <v>70</v>
      </c>
      <c r="E44" s="5">
        <v>0</v>
      </c>
      <c r="F44" s="5" t="s">
        <v>70</v>
      </c>
      <c r="G44" s="6">
        <v>0</v>
      </c>
      <c r="H44" s="6">
        <v>0</v>
      </c>
      <c r="I44" s="6">
        <v>1</v>
      </c>
    </row>
    <row r="45" spans="1:9" x14ac:dyDescent="0.25">
      <c r="A45" s="7" t="s">
        <v>69</v>
      </c>
      <c r="B45" s="5">
        <v>7945</v>
      </c>
      <c r="C45" s="6">
        <v>1</v>
      </c>
      <c r="D45" s="5">
        <v>7170</v>
      </c>
      <c r="E45" s="5">
        <v>5825</v>
      </c>
      <c r="F45" s="5">
        <v>1345</v>
      </c>
      <c r="G45" s="6">
        <v>1</v>
      </c>
      <c r="H45" s="6">
        <v>0.81</v>
      </c>
      <c r="I45" s="6">
        <v>0.19</v>
      </c>
    </row>
    <row r="46" spans="1:9" x14ac:dyDescent="0.25">
      <c r="A46" s="7"/>
    </row>
    <row r="47" spans="1:9" ht="31.5" x14ac:dyDescent="0.25">
      <c r="A47" s="7" t="s">
        <v>186</v>
      </c>
    </row>
    <row r="48" spans="1:9" ht="94.5" x14ac:dyDescent="0.25">
      <c r="A48" s="7" t="s">
        <v>176</v>
      </c>
      <c r="B48" s="4" t="s">
        <v>53</v>
      </c>
      <c r="C48" s="4" t="s">
        <v>54</v>
      </c>
      <c r="D48" s="4" t="s">
        <v>55</v>
      </c>
      <c r="E48" s="4" t="s">
        <v>56</v>
      </c>
      <c r="F48" s="4" t="s">
        <v>57</v>
      </c>
      <c r="G48" s="4" t="s">
        <v>58</v>
      </c>
      <c r="H48" s="4" t="s">
        <v>59</v>
      </c>
      <c r="I48" s="4" t="s">
        <v>60</v>
      </c>
    </row>
    <row r="49" spans="1:9" x14ac:dyDescent="0.25">
      <c r="A49" s="7" t="s">
        <v>177</v>
      </c>
      <c r="B49" s="5">
        <v>1570</v>
      </c>
      <c r="C49" s="6">
        <v>0.97</v>
      </c>
      <c r="D49" s="5">
        <v>1500</v>
      </c>
      <c r="E49" s="5">
        <v>605</v>
      </c>
      <c r="F49" s="5">
        <v>900</v>
      </c>
      <c r="G49" s="6">
        <v>0.97</v>
      </c>
      <c r="H49" s="6">
        <v>0.4</v>
      </c>
      <c r="I49" s="6">
        <v>0.6</v>
      </c>
    </row>
    <row r="50" spans="1:9" x14ac:dyDescent="0.25">
      <c r="A50" s="7" t="s">
        <v>178</v>
      </c>
      <c r="B50" s="5">
        <v>45</v>
      </c>
      <c r="C50" s="6">
        <v>0.03</v>
      </c>
      <c r="D50" s="5">
        <v>45</v>
      </c>
      <c r="E50" s="5">
        <v>15</v>
      </c>
      <c r="F50" s="5">
        <v>30</v>
      </c>
      <c r="G50" s="6">
        <v>0.03</v>
      </c>
      <c r="H50" s="6">
        <v>0.38</v>
      </c>
      <c r="I50" s="6">
        <v>0.62</v>
      </c>
    </row>
    <row r="51" spans="1:9" x14ac:dyDescent="0.25">
      <c r="A51" s="7" t="s">
        <v>179</v>
      </c>
      <c r="B51" s="5">
        <v>5</v>
      </c>
      <c r="C51" s="6">
        <v>0</v>
      </c>
      <c r="D51" s="5">
        <v>5</v>
      </c>
      <c r="E51" s="5">
        <v>0</v>
      </c>
      <c r="F51" s="5">
        <v>5</v>
      </c>
      <c r="G51" s="6">
        <v>0</v>
      </c>
      <c r="H51" s="6">
        <v>0</v>
      </c>
      <c r="I51" s="6">
        <v>1</v>
      </c>
    </row>
    <row r="52" spans="1:9" x14ac:dyDescent="0.25">
      <c r="A52" s="7" t="s">
        <v>180</v>
      </c>
      <c r="B52" s="5" t="s">
        <v>74</v>
      </c>
      <c r="C52" s="6" t="s">
        <v>74</v>
      </c>
      <c r="D52" s="5" t="s">
        <v>74</v>
      </c>
      <c r="E52" s="6" t="s">
        <v>74</v>
      </c>
      <c r="F52" s="5" t="s">
        <v>74</v>
      </c>
      <c r="G52" s="6" t="s">
        <v>74</v>
      </c>
      <c r="H52" s="6" t="s">
        <v>74</v>
      </c>
      <c r="I52" s="6" t="s">
        <v>74</v>
      </c>
    </row>
    <row r="53" spans="1:9" x14ac:dyDescent="0.25">
      <c r="A53" s="7" t="s">
        <v>69</v>
      </c>
      <c r="B53" s="5">
        <v>1620</v>
      </c>
      <c r="C53" s="6">
        <v>1</v>
      </c>
      <c r="D53" s="5">
        <v>1550</v>
      </c>
      <c r="E53" s="5">
        <v>620</v>
      </c>
      <c r="F53" s="5">
        <v>930</v>
      </c>
      <c r="G53" s="6">
        <v>1</v>
      </c>
      <c r="H53" s="6">
        <v>0.4</v>
      </c>
      <c r="I53" s="6">
        <v>0.6</v>
      </c>
    </row>
    <row r="54" spans="1:9" x14ac:dyDescent="0.25">
      <c r="A54" s="7"/>
    </row>
    <row r="55" spans="1:9" ht="31.5" x14ac:dyDescent="0.25">
      <c r="A55" s="7" t="s">
        <v>187</v>
      </c>
    </row>
    <row r="56" spans="1:9" ht="94.5" x14ac:dyDescent="0.25">
      <c r="A56" s="7" t="s">
        <v>176</v>
      </c>
      <c r="B56" s="4" t="s">
        <v>53</v>
      </c>
      <c r="C56" s="4" t="s">
        <v>54</v>
      </c>
      <c r="D56" s="4" t="s">
        <v>55</v>
      </c>
      <c r="E56" s="4" t="s">
        <v>56</v>
      </c>
      <c r="F56" s="4" t="s">
        <v>57</v>
      </c>
      <c r="G56" s="4" t="s">
        <v>58</v>
      </c>
      <c r="H56" s="4" t="s">
        <v>59</v>
      </c>
      <c r="I56" s="4" t="s">
        <v>60</v>
      </c>
    </row>
    <row r="57" spans="1:9" x14ac:dyDescent="0.25">
      <c r="A57" s="7" t="s">
        <v>177</v>
      </c>
      <c r="B57" s="5">
        <v>4555</v>
      </c>
      <c r="C57" s="6">
        <v>0.99</v>
      </c>
      <c r="D57" s="5">
        <v>4445</v>
      </c>
      <c r="E57" s="5">
        <v>3350</v>
      </c>
      <c r="F57" s="5">
        <v>1095</v>
      </c>
      <c r="G57" s="6">
        <v>0.99</v>
      </c>
      <c r="H57" s="6">
        <v>0.75</v>
      </c>
      <c r="I57" s="6">
        <v>0.25</v>
      </c>
    </row>
    <row r="58" spans="1:9" x14ac:dyDescent="0.25">
      <c r="A58" s="7" t="s">
        <v>178</v>
      </c>
      <c r="B58" s="5" t="s">
        <v>74</v>
      </c>
      <c r="C58" s="6" t="s">
        <v>74</v>
      </c>
      <c r="D58" s="5" t="s">
        <v>74</v>
      </c>
      <c r="E58" s="6" t="s">
        <v>74</v>
      </c>
      <c r="F58" s="5" t="s">
        <v>74</v>
      </c>
      <c r="G58" s="6" t="s">
        <v>74</v>
      </c>
      <c r="H58" s="6" t="s">
        <v>74</v>
      </c>
      <c r="I58" s="6" t="s">
        <v>74</v>
      </c>
    </row>
    <row r="59" spans="1:9" x14ac:dyDescent="0.25">
      <c r="A59" s="7" t="s">
        <v>179</v>
      </c>
      <c r="B59" s="5">
        <v>10</v>
      </c>
      <c r="C59" s="6">
        <v>0</v>
      </c>
      <c r="D59" s="5">
        <v>5</v>
      </c>
      <c r="E59" s="5">
        <v>0</v>
      </c>
      <c r="F59" s="5">
        <v>5</v>
      </c>
      <c r="G59" s="6">
        <v>0</v>
      </c>
      <c r="H59" s="6">
        <v>0</v>
      </c>
      <c r="I59" s="6">
        <v>1</v>
      </c>
    </row>
    <row r="60" spans="1:9" x14ac:dyDescent="0.25">
      <c r="A60" s="7" t="s">
        <v>180</v>
      </c>
      <c r="B60" s="5" t="s">
        <v>74</v>
      </c>
      <c r="C60" s="6" t="s">
        <v>74</v>
      </c>
      <c r="D60" s="5" t="s">
        <v>74</v>
      </c>
      <c r="E60" s="6" t="s">
        <v>74</v>
      </c>
      <c r="F60" s="5" t="s">
        <v>74</v>
      </c>
      <c r="G60" s="6" t="s">
        <v>74</v>
      </c>
      <c r="H60" s="6" t="s">
        <v>74</v>
      </c>
      <c r="I60" s="6" t="s">
        <v>74</v>
      </c>
    </row>
    <row r="61" spans="1:9" x14ac:dyDescent="0.25">
      <c r="A61" s="7" t="s">
        <v>181</v>
      </c>
      <c r="B61" s="5" t="s">
        <v>74</v>
      </c>
      <c r="C61" s="6" t="s">
        <v>74</v>
      </c>
      <c r="D61" s="5" t="s">
        <v>74</v>
      </c>
      <c r="E61" s="6" t="s">
        <v>74</v>
      </c>
      <c r="F61" s="5" t="s">
        <v>74</v>
      </c>
      <c r="G61" s="6" t="s">
        <v>74</v>
      </c>
      <c r="H61" s="6" t="s">
        <v>74</v>
      </c>
      <c r="I61" s="6" t="s">
        <v>74</v>
      </c>
    </row>
    <row r="62" spans="1:9" x14ac:dyDescent="0.25">
      <c r="A62" s="7" t="s">
        <v>68</v>
      </c>
      <c r="B62" s="5">
        <v>30</v>
      </c>
      <c r="C62" s="6">
        <v>0.01</v>
      </c>
      <c r="D62" s="5">
        <v>25</v>
      </c>
      <c r="E62" s="5">
        <v>0</v>
      </c>
      <c r="F62" s="5">
        <v>25</v>
      </c>
      <c r="G62" s="6">
        <v>0.01</v>
      </c>
      <c r="H62" s="6">
        <v>0</v>
      </c>
      <c r="I62" s="6">
        <v>1</v>
      </c>
    </row>
    <row r="63" spans="1:9" x14ac:dyDescent="0.25">
      <c r="A63" s="7" t="s">
        <v>69</v>
      </c>
      <c r="B63" s="5">
        <v>4600</v>
      </c>
      <c r="C63" s="6">
        <v>1</v>
      </c>
      <c r="D63" s="5">
        <v>4480</v>
      </c>
      <c r="E63" s="5">
        <v>3350</v>
      </c>
      <c r="F63" s="5">
        <v>1130</v>
      </c>
      <c r="G63" s="6">
        <v>1</v>
      </c>
      <c r="H63" s="6">
        <v>0.75</v>
      </c>
      <c r="I63" s="6">
        <v>0.25</v>
      </c>
    </row>
    <row r="64" spans="1:9" x14ac:dyDescent="0.25">
      <c r="A64" s="7"/>
    </row>
    <row r="65" spans="1:9" ht="31.5" x14ac:dyDescent="0.25">
      <c r="A65" s="7" t="s">
        <v>188</v>
      </c>
    </row>
    <row r="66" spans="1:9" ht="94.5" x14ac:dyDescent="0.25">
      <c r="A66" s="7" t="s">
        <v>176</v>
      </c>
      <c r="B66" s="4" t="s">
        <v>53</v>
      </c>
      <c r="C66" s="4" t="s">
        <v>54</v>
      </c>
      <c r="D66" s="4" t="s">
        <v>55</v>
      </c>
      <c r="E66" s="4" t="s">
        <v>56</v>
      </c>
      <c r="F66" s="4" t="s">
        <v>57</v>
      </c>
      <c r="G66" s="4" t="s">
        <v>58</v>
      </c>
      <c r="H66" s="4" t="s">
        <v>59</v>
      </c>
      <c r="I66" s="4" t="s">
        <v>60</v>
      </c>
    </row>
    <row r="67" spans="1:9" x14ac:dyDescent="0.25">
      <c r="A67" s="7" t="s">
        <v>177</v>
      </c>
      <c r="B67" s="5">
        <v>340</v>
      </c>
      <c r="C67" s="6">
        <v>0.03</v>
      </c>
      <c r="D67" s="5">
        <v>315</v>
      </c>
      <c r="E67" s="5">
        <v>260</v>
      </c>
      <c r="F67" s="5">
        <v>55</v>
      </c>
      <c r="G67" s="6">
        <v>0.03</v>
      </c>
      <c r="H67" s="6">
        <v>0.82</v>
      </c>
      <c r="I67" s="6">
        <v>0.18</v>
      </c>
    </row>
    <row r="68" spans="1:9" x14ac:dyDescent="0.25">
      <c r="A68" s="7" t="s">
        <v>178</v>
      </c>
      <c r="B68" s="5">
        <v>4200</v>
      </c>
      <c r="C68" s="6">
        <v>0.37</v>
      </c>
      <c r="D68" s="5">
        <v>3880</v>
      </c>
      <c r="E68" s="5">
        <v>3295</v>
      </c>
      <c r="F68" s="5">
        <v>580</v>
      </c>
      <c r="G68" s="6">
        <v>0.37</v>
      </c>
      <c r="H68" s="6">
        <v>0.85</v>
      </c>
      <c r="I68" s="6">
        <v>0.15</v>
      </c>
    </row>
    <row r="69" spans="1:9" x14ac:dyDescent="0.25">
      <c r="A69" s="7" t="s">
        <v>179</v>
      </c>
      <c r="B69" s="5">
        <v>5100</v>
      </c>
      <c r="C69" s="6">
        <v>0.45</v>
      </c>
      <c r="D69" s="5">
        <v>4760</v>
      </c>
      <c r="E69" s="5">
        <v>4120</v>
      </c>
      <c r="F69" s="5">
        <v>640</v>
      </c>
      <c r="G69" s="6">
        <v>0.45</v>
      </c>
      <c r="H69" s="6">
        <v>0.87</v>
      </c>
      <c r="I69" s="6">
        <v>0.13</v>
      </c>
    </row>
    <row r="70" spans="1:9" x14ac:dyDescent="0.25">
      <c r="A70" s="7" t="s">
        <v>180</v>
      </c>
      <c r="B70" s="5">
        <v>1765</v>
      </c>
      <c r="C70" s="6">
        <v>0.15</v>
      </c>
      <c r="D70" s="5">
        <v>1585</v>
      </c>
      <c r="E70" s="5">
        <v>1380</v>
      </c>
      <c r="F70" s="5">
        <v>210</v>
      </c>
      <c r="G70" s="6">
        <v>0.15</v>
      </c>
      <c r="H70" s="6">
        <v>0.87</v>
      </c>
      <c r="I70" s="6">
        <v>0.13</v>
      </c>
    </row>
    <row r="71" spans="1:9" x14ac:dyDescent="0.25">
      <c r="A71" s="7" t="s">
        <v>181</v>
      </c>
      <c r="B71" s="5">
        <v>25</v>
      </c>
      <c r="C71" s="6">
        <v>0</v>
      </c>
      <c r="D71" s="5">
        <v>25</v>
      </c>
      <c r="E71" s="6" t="s">
        <v>74</v>
      </c>
      <c r="F71" s="5" t="s">
        <v>74</v>
      </c>
      <c r="G71" s="6">
        <v>0</v>
      </c>
      <c r="H71" s="6" t="s">
        <v>74</v>
      </c>
      <c r="I71" s="6" t="s">
        <v>74</v>
      </c>
    </row>
    <row r="72" spans="1:9" x14ac:dyDescent="0.25">
      <c r="A72" s="7" t="s">
        <v>68</v>
      </c>
      <c r="B72" s="5">
        <v>20</v>
      </c>
      <c r="C72" s="6">
        <v>0</v>
      </c>
      <c r="D72" s="5">
        <v>5</v>
      </c>
      <c r="E72" s="5">
        <v>0</v>
      </c>
      <c r="F72" s="5">
        <v>5</v>
      </c>
      <c r="G72" s="6">
        <v>0</v>
      </c>
      <c r="H72" s="6">
        <v>0</v>
      </c>
      <c r="I72" s="6">
        <v>1</v>
      </c>
    </row>
    <row r="73" spans="1:9" x14ac:dyDescent="0.25">
      <c r="A73" s="7" t="s">
        <v>69</v>
      </c>
      <c r="B73" s="5">
        <v>11450</v>
      </c>
      <c r="C73" s="6">
        <v>1</v>
      </c>
      <c r="D73" s="5">
        <v>10565</v>
      </c>
      <c r="E73" s="5">
        <v>9075</v>
      </c>
      <c r="F73" s="5">
        <v>1490</v>
      </c>
      <c r="G73" s="6">
        <v>1</v>
      </c>
      <c r="H73" s="6">
        <v>0.86</v>
      </c>
      <c r="I73" s="6">
        <v>0.14000000000000001</v>
      </c>
    </row>
    <row r="74" spans="1:9" x14ac:dyDescent="0.25">
      <c r="A74" s="7"/>
    </row>
    <row r="75" spans="1:9" ht="31.5" x14ac:dyDescent="0.25">
      <c r="A75" s="7" t="s">
        <v>189</v>
      </c>
    </row>
    <row r="76" spans="1:9" ht="94.5" x14ac:dyDescent="0.25">
      <c r="A76" s="7" t="s">
        <v>176</v>
      </c>
      <c r="B76" s="4" t="s">
        <v>53</v>
      </c>
      <c r="C76" s="4" t="s">
        <v>54</v>
      </c>
      <c r="D76" s="4" t="s">
        <v>55</v>
      </c>
      <c r="E76" s="4" t="s">
        <v>56</v>
      </c>
      <c r="F76" s="4" t="s">
        <v>57</v>
      </c>
      <c r="G76" s="4" t="s">
        <v>58</v>
      </c>
      <c r="H76" s="4" t="s">
        <v>59</v>
      </c>
      <c r="I76" s="4" t="s">
        <v>60</v>
      </c>
    </row>
    <row r="77" spans="1:9" x14ac:dyDescent="0.25">
      <c r="A77" s="7" t="s">
        <v>177</v>
      </c>
      <c r="B77" s="5">
        <v>7990</v>
      </c>
      <c r="C77" s="6">
        <v>0.13</v>
      </c>
      <c r="D77" s="5">
        <v>6590</v>
      </c>
      <c r="E77" s="5">
        <v>3160</v>
      </c>
      <c r="F77" s="5">
        <v>3425</v>
      </c>
      <c r="G77" s="6">
        <v>0.13</v>
      </c>
      <c r="H77" s="6">
        <v>0.48</v>
      </c>
      <c r="I77" s="6">
        <v>0.52</v>
      </c>
    </row>
    <row r="78" spans="1:9" x14ac:dyDescent="0.25">
      <c r="A78" s="7" t="s">
        <v>178</v>
      </c>
      <c r="B78" s="5">
        <v>11940</v>
      </c>
      <c r="C78" s="6">
        <v>0.2</v>
      </c>
      <c r="D78" s="5">
        <v>10295</v>
      </c>
      <c r="E78" s="5">
        <v>5075</v>
      </c>
      <c r="F78" s="5">
        <v>5215</v>
      </c>
      <c r="G78" s="6">
        <v>0.2</v>
      </c>
      <c r="H78" s="6">
        <v>0.49</v>
      </c>
      <c r="I78" s="6">
        <v>0.51</v>
      </c>
    </row>
    <row r="79" spans="1:9" x14ac:dyDescent="0.25">
      <c r="A79" s="7" t="s">
        <v>179</v>
      </c>
      <c r="B79" s="5">
        <v>12455</v>
      </c>
      <c r="C79" s="6">
        <v>0.21</v>
      </c>
      <c r="D79" s="5">
        <v>10540</v>
      </c>
      <c r="E79" s="5">
        <v>5690</v>
      </c>
      <c r="F79" s="5">
        <v>4855</v>
      </c>
      <c r="G79" s="6">
        <v>0.21</v>
      </c>
      <c r="H79" s="6">
        <v>0.54</v>
      </c>
      <c r="I79" s="6">
        <v>0.46</v>
      </c>
    </row>
    <row r="80" spans="1:9" x14ac:dyDescent="0.25">
      <c r="A80" s="7" t="s">
        <v>180</v>
      </c>
      <c r="B80" s="5">
        <v>26015</v>
      </c>
      <c r="C80" s="6">
        <v>0.43</v>
      </c>
      <c r="D80" s="5">
        <v>22380</v>
      </c>
      <c r="E80" s="5">
        <v>13930</v>
      </c>
      <c r="F80" s="5">
        <v>8450</v>
      </c>
      <c r="G80" s="6">
        <v>0.44</v>
      </c>
      <c r="H80" s="6">
        <v>0.62</v>
      </c>
      <c r="I80" s="6">
        <v>0.38</v>
      </c>
    </row>
    <row r="81" spans="1:9" x14ac:dyDescent="0.25">
      <c r="A81" s="7" t="s">
        <v>181</v>
      </c>
      <c r="B81" s="5">
        <v>2140</v>
      </c>
      <c r="C81" s="6">
        <v>0.04</v>
      </c>
      <c r="D81" s="5">
        <v>1300</v>
      </c>
      <c r="E81" s="5">
        <v>795</v>
      </c>
      <c r="F81" s="5">
        <v>505</v>
      </c>
      <c r="G81" s="6">
        <v>0.03</v>
      </c>
      <c r="H81" s="6">
        <v>0.61</v>
      </c>
      <c r="I81" s="6">
        <v>0.39</v>
      </c>
    </row>
    <row r="82" spans="1:9" x14ac:dyDescent="0.25">
      <c r="A82" s="7" t="s">
        <v>68</v>
      </c>
      <c r="B82" s="5">
        <v>45</v>
      </c>
      <c r="C82" s="6">
        <v>0</v>
      </c>
      <c r="D82" s="5">
        <v>25</v>
      </c>
      <c r="E82" s="5">
        <v>5</v>
      </c>
      <c r="F82" s="5">
        <v>20</v>
      </c>
      <c r="G82" s="6">
        <v>0</v>
      </c>
      <c r="H82" s="6">
        <v>0.17</v>
      </c>
      <c r="I82" s="6">
        <v>0.83</v>
      </c>
    </row>
    <row r="83" spans="1:9" x14ac:dyDescent="0.25">
      <c r="A83" s="7" t="s">
        <v>69</v>
      </c>
      <c r="B83" s="5">
        <v>60590</v>
      </c>
      <c r="C83" s="6">
        <v>1</v>
      </c>
      <c r="D83" s="5">
        <v>51125</v>
      </c>
      <c r="E83" s="5">
        <v>28655</v>
      </c>
      <c r="F83" s="5">
        <v>22470</v>
      </c>
      <c r="G83" s="6">
        <v>1</v>
      </c>
      <c r="H83" s="6">
        <v>0.56000000000000005</v>
      </c>
      <c r="I83" s="6">
        <v>0.44</v>
      </c>
    </row>
    <row r="84" spans="1:9" x14ac:dyDescent="0.25">
      <c r="A84" t="s">
        <v>21</v>
      </c>
      <c r="B84" t="s">
        <v>22</v>
      </c>
    </row>
    <row r="85" spans="1:9" x14ac:dyDescent="0.25">
      <c r="A85" t="s">
        <v>23</v>
      </c>
      <c r="B85" t="s">
        <v>24</v>
      </c>
    </row>
    <row r="86" spans="1:9" x14ac:dyDescent="0.25">
      <c r="A86" t="s">
        <v>25</v>
      </c>
      <c r="B86" t="s">
        <v>26</v>
      </c>
    </row>
    <row r="87" spans="1:9" x14ac:dyDescent="0.25">
      <c r="A87" t="s">
        <v>27</v>
      </c>
      <c r="B87" t="s">
        <v>28</v>
      </c>
    </row>
    <row r="88" spans="1:9" x14ac:dyDescent="0.25">
      <c r="A88" t="s">
        <v>33</v>
      </c>
      <c r="B88" t="s">
        <v>270</v>
      </c>
    </row>
    <row r="89" spans="1:9" x14ac:dyDescent="0.25">
      <c r="A89" t="s">
        <v>36</v>
      </c>
      <c r="B89" t="s">
        <v>37</v>
      </c>
    </row>
    <row r="90" spans="1:9" x14ac:dyDescent="0.25">
      <c r="A90" t="s">
        <v>44</v>
      </c>
      <c r="B90" t="s">
        <v>45</v>
      </c>
    </row>
  </sheetData>
  <pageMargins left="0.7" right="0.7" top="0.75" bottom="0.75" header="0.3" footer="0.3"/>
  <pageSetup paperSize="9" orientation="portrait" horizontalDpi="300" verticalDpi="300"/>
  <tableParts count="8">
    <tablePart r:id="rId1"/>
    <tablePart r:id="rId2"/>
    <tablePart r:id="rId3"/>
    <tablePart r:id="rId4"/>
    <tablePart r:id="rId5"/>
    <tablePart r:id="rId6"/>
    <tablePart r:id="rId7"/>
    <tablePart r:id="rId8"/>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39"/>
  <sheetViews>
    <sheetView showGridLines="0" workbookViewId="0"/>
  </sheetViews>
  <sheetFormatPr defaultColWidth="11.5546875" defaultRowHeight="15.75" x14ac:dyDescent="0.25"/>
  <cols>
    <col min="1" max="1" width="37.6640625" customWidth="1"/>
    <col min="2" max="9" width="11.6640625" customWidth="1"/>
  </cols>
  <sheetData>
    <row r="1" spans="1:9" ht="19.5" x14ac:dyDescent="0.3">
      <c r="A1" s="1" t="s">
        <v>190</v>
      </c>
    </row>
    <row r="2" spans="1:9" x14ac:dyDescent="0.25">
      <c r="A2" t="s">
        <v>47</v>
      </c>
    </row>
    <row r="3" spans="1:9" x14ac:dyDescent="0.25">
      <c r="A3" t="s">
        <v>48</v>
      </c>
    </row>
    <row r="4" spans="1:9" x14ac:dyDescent="0.25">
      <c r="A4" t="s">
        <v>49</v>
      </c>
    </row>
    <row r="5" spans="1:9" x14ac:dyDescent="0.25">
      <c r="A5" t="s">
        <v>50</v>
      </c>
    </row>
    <row r="6" spans="1:9" x14ac:dyDescent="0.25">
      <c r="A6" t="s">
        <v>191</v>
      </c>
    </row>
    <row r="7" spans="1:9" ht="47.25" x14ac:dyDescent="0.25">
      <c r="A7" s="7" t="s">
        <v>205</v>
      </c>
    </row>
    <row r="8" spans="1:9" ht="94.5" x14ac:dyDescent="0.25">
      <c r="A8" s="7" t="s">
        <v>192</v>
      </c>
      <c r="B8" s="4" t="s">
        <v>53</v>
      </c>
      <c r="C8" s="4" t="s">
        <v>54</v>
      </c>
      <c r="D8" s="4" t="s">
        <v>55</v>
      </c>
      <c r="E8" s="4" t="s">
        <v>56</v>
      </c>
      <c r="F8" s="4" t="s">
        <v>57</v>
      </c>
      <c r="G8" s="4" t="s">
        <v>58</v>
      </c>
      <c r="H8" s="4" t="s">
        <v>59</v>
      </c>
      <c r="I8" s="4" t="s">
        <v>60</v>
      </c>
    </row>
    <row r="9" spans="1:9" x14ac:dyDescent="0.25">
      <c r="A9" s="7" t="s">
        <v>193</v>
      </c>
      <c r="B9" s="5">
        <v>26830</v>
      </c>
      <c r="C9" s="6">
        <v>0.19</v>
      </c>
      <c r="D9" s="5">
        <v>24720</v>
      </c>
      <c r="E9" s="5">
        <v>17360</v>
      </c>
      <c r="F9" s="5">
        <v>7360</v>
      </c>
      <c r="G9" s="6">
        <v>0.19</v>
      </c>
      <c r="H9" s="6">
        <v>0.7</v>
      </c>
      <c r="I9" s="6">
        <v>0.3</v>
      </c>
    </row>
    <row r="10" spans="1:9" x14ac:dyDescent="0.25">
      <c r="A10" s="7" t="s">
        <v>194</v>
      </c>
      <c r="B10" s="5">
        <v>22435</v>
      </c>
      <c r="C10" s="6">
        <v>0.16</v>
      </c>
      <c r="D10" s="5">
        <v>20615</v>
      </c>
      <c r="E10" s="5">
        <v>14070</v>
      </c>
      <c r="F10" s="5">
        <v>6545</v>
      </c>
      <c r="G10" s="6">
        <v>0.16</v>
      </c>
      <c r="H10" s="6">
        <v>0.68</v>
      </c>
      <c r="I10" s="6">
        <v>0.32</v>
      </c>
    </row>
    <row r="11" spans="1:9" x14ac:dyDescent="0.25">
      <c r="A11" s="7" t="s">
        <v>195</v>
      </c>
      <c r="B11" s="5">
        <v>18545</v>
      </c>
      <c r="C11" s="6">
        <v>0.13</v>
      </c>
      <c r="D11" s="5">
        <v>17010</v>
      </c>
      <c r="E11" s="5">
        <v>11465</v>
      </c>
      <c r="F11" s="5">
        <v>5545</v>
      </c>
      <c r="G11" s="6">
        <v>0.13</v>
      </c>
      <c r="H11" s="6">
        <v>0.67</v>
      </c>
      <c r="I11" s="6">
        <v>0.33</v>
      </c>
    </row>
    <row r="12" spans="1:9" x14ac:dyDescent="0.25">
      <c r="A12" s="7" t="s">
        <v>196</v>
      </c>
      <c r="B12" s="5">
        <v>15860</v>
      </c>
      <c r="C12" s="6">
        <v>0.11</v>
      </c>
      <c r="D12" s="5">
        <v>14560</v>
      </c>
      <c r="E12" s="5">
        <v>9675</v>
      </c>
      <c r="F12" s="5">
        <v>4885</v>
      </c>
      <c r="G12" s="6">
        <v>0.11</v>
      </c>
      <c r="H12" s="6">
        <v>0.66</v>
      </c>
      <c r="I12" s="6">
        <v>0.34</v>
      </c>
    </row>
    <row r="13" spans="1:9" x14ac:dyDescent="0.25">
      <c r="A13" s="7" t="s">
        <v>197</v>
      </c>
      <c r="B13" s="5">
        <v>13395</v>
      </c>
      <c r="C13" s="6">
        <v>0.1</v>
      </c>
      <c r="D13" s="5">
        <v>12305</v>
      </c>
      <c r="E13" s="5">
        <v>8165</v>
      </c>
      <c r="F13" s="5">
        <v>4140</v>
      </c>
      <c r="G13" s="6">
        <v>0.1</v>
      </c>
      <c r="H13" s="6">
        <v>0.66</v>
      </c>
      <c r="I13" s="6">
        <v>0.34</v>
      </c>
    </row>
    <row r="14" spans="1:9" x14ac:dyDescent="0.25">
      <c r="A14" s="7" t="s">
        <v>198</v>
      </c>
      <c r="B14" s="5">
        <v>10990</v>
      </c>
      <c r="C14" s="6">
        <v>0.08</v>
      </c>
      <c r="D14" s="5">
        <v>9975</v>
      </c>
      <c r="E14" s="5">
        <v>6540</v>
      </c>
      <c r="F14" s="5">
        <v>3435</v>
      </c>
      <c r="G14" s="6">
        <v>0.08</v>
      </c>
      <c r="H14" s="6">
        <v>0.66</v>
      </c>
      <c r="I14" s="6">
        <v>0.34</v>
      </c>
    </row>
    <row r="15" spans="1:9" x14ac:dyDescent="0.25">
      <c r="A15" s="7" t="s">
        <v>199</v>
      </c>
      <c r="B15" s="5">
        <v>10215</v>
      </c>
      <c r="C15" s="6">
        <v>7.0000000000000007E-2</v>
      </c>
      <c r="D15" s="5">
        <v>9365</v>
      </c>
      <c r="E15" s="5">
        <v>6205</v>
      </c>
      <c r="F15" s="5">
        <v>3160</v>
      </c>
      <c r="G15" s="6">
        <v>7.0000000000000007E-2</v>
      </c>
      <c r="H15" s="6">
        <v>0.66</v>
      </c>
      <c r="I15" s="6">
        <v>0.34</v>
      </c>
    </row>
    <row r="16" spans="1:9" x14ac:dyDescent="0.25">
      <c r="A16" s="7" t="s">
        <v>200</v>
      </c>
      <c r="B16" s="5">
        <v>9215</v>
      </c>
      <c r="C16" s="6">
        <v>7.0000000000000007E-2</v>
      </c>
      <c r="D16" s="5">
        <v>8370</v>
      </c>
      <c r="E16" s="5">
        <v>5385</v>
      </c>
      <c r="F16" s="5">
        <v>2980</v>
      </c>
      <c r="G16" s="6">
        <v>7.0000000000000007E-2</v>
      </c>
      <c r="H16" s="6">
        <v>0.64</v>
      </c>
      <c r="I16" s="6">
        <v>0.36</v>
      </c>
    </row>
    <row r="17" spans="1:9" x14ac:dyDescent="0.25">
      <c r="A17" s="7" t="s">
        <v>201</v>
      </c>
      <c r="B17" s="5">
        <v>7215</v>
      </c>
      <c r="C17" s="6">
        <v>0.05</v>
      </c>
      <c r="D17" s="5">
        <v>6560</v>
      </c>
      <c r="E17" s="5">
        <v>4235</v>
      </c>
      <c r="F17" s="5">
        <v>2325</v>
      </c>
      <c r="G17" s="6">
        <v>0.05</v>
      </c>
      <c r="H17" s="6">
        <v>0.65</v>
      </c>
      <c r="I17" s="6">
        <v>0.35</v>
      </c>
    </row>
    <row r="18" spans="1:9" x14ac:dyDescent="0.25">
      <c r="A18" s="7" t="s">
        <v>202</v>
      </c>
      <c r="B18" s="5">
        <v>4565</v>
      </c>
      <c r="C18" s="6">
        <v>0.03</v>
      </c>
      <c r="D18" s="5">
        <v>4120</v>
      </c>
      <c r="E18" s="5">
        <v>2625</v>
      </c>
      <c r="F18" s="5">
        <v>1495</v>
      </c>
      <c r="G18" s="6">
        <v>0.03</v>
      </c>
      <c r="H18" s="6">
        <v>0.64</v>
      </c>
      <c r="I18" s="6">
        <v>0.36</v>
      </c>
    </row>
    <row r="19" spans="1:9" x14ac:dyDescent="0.25">
      <c r="A19" s="7" t="s">
        <v>203</v>
      </c>
      <c r="B19" s="5">
        <v>75</v>
      </c>
      <c r="C19" s="6">
        <v>0</v>
      </c>
      <c r="D19" s="5">
        <v>65</v>
      </c>
      <c r="E19" s="5">
        <v>50</v>
      </c>
      <c r="F19" s="5">
        <v>20</v>
      </c>
      <c r="G19" s="6">
        <v>0</v>
      </c>
      <c r="H19" s="6">
        <v>0.72</v>
      </c>
      <c r="I19" s="6">
        <v>0.28000000000000003</v>
      </c>
    </row>
    <row r="20" spans="1:9" x14ac:dyDescent="0.25">
      <c r="A20" s="7" t="s">
        <v>204</v>
      </c>
      <c r="B20" s="5">
        <v>730</v>
      </c>
      <c r="C20" s="6">
        <v>0.01</v>
      </c>
      <c r="D20" s="5">
        <v>475</v>
      </c>
      <c r="E20" s="5">
        <v>160</v>
      </c>
      <c r="F20" s="5">
        <v>315</v>
      </c>
      <c r="G20" s="6">
        <v>0</v>
      </c>
      <c r="H20" s="6">
        <v>0.34</v>
      </c>
      <c r="I20" s="6">
        <v>0.66</v>
      </c>
    </row>
    <row r="21" spans="1:9" x14ac:dyDescent="0.25">
      <c r="A21" s="7" t="s">
        <v>69</v>
      </c>
      <c r="B21" s="5">
        <v>140075</v>
      </c>
      <c r="C21" s="6">
        <v>1</v>
      </c>
      <c r="D21" s="5">
        <v>128145</v>
      </c>
      <c r="E21" s="5">
        <v>85940</v>
      </c>
      <c r="F21" s="5">
        <v>42200</v>
      </c>
      <c r="G21" s="6">
        <v>1</v>
      </c>
      <c r="H21" s="6">
        <v>0.67</v>
      </c>
      <c r="I21" s="6">
        <v>0.33</v>
      </c>
    </row>
    <row r="22" spans="1:9" x14ac:dyDescent="0.25">
      <c r="A22" s="7"/>
    </row>
    <row r="23" spans="1:9" ht="47.25" x14ac:dyDescent="0.25">
      <c r="A23" s="7" t="s">
        <v>206</v>
      </c>
    </row>
    <row r="24" spans="1:9" ht="94.5" x14ac:dyDescent="0.25">
      <c r="A24" s="7" t="s">
        <v>192</v>
      </c>
      <c r="B24" s="4" t="s">
        <v>53</v>
      </c>
      <c r="C24" s="4" t="s">
        <v>54</v>
      </c>
      <c r="D24" s="4" t="s">
        <v>55</v>
      </c>
      <c r="E24" s="4" t="s">
        <v>56</v>
      </c>
      <c r="F24" s="4" t="s">
        <v>57</v>
      </c>
      <c r="G24" s="4" t="s">
        <v>58</v>
      </c>
      <c r="H24" s="4" t="s">
        <v>59</v>
      </c>
      <c r="I24" s="4" t="s">
        <v>60</v>
      </c>
    </row>
    <row r="25" spans="1:9" x14ac:dyDescent="0.25">
      <c r="A25" s="7" t="s">
        <v>193</v>
      </c>
      <c r="B25" s="5">
        <v>5765</v>
      </c>
      <c r="C25" s="6">
        <v>0.22</v>
      </c>
      <c r="D25" s="5">
        <v>5700</v>
      </c>
      <c r="E25" s="5">
        <v>3950</v>
      </c>
      <c r="F25" s="5">
        <v>1750</v>
      </c>
      <c r="G25" s="6">
        <v>0.22</v>
      </c>
      <c r="H25" s="6">
        <v>0.69</v>
      </c>
      <c r="I25" s="6">
        <v>0.31</v>
      </c>
    </row>
    <row r="26" spans="1:9" x14ac:dyDescent="0.25">
      <c r="A26" s="7" t="s">
        <v>194</v>
      </c>
      <c r="B26" s="5">
        <v>4555</v>
      </c>
      <c r="C26" s="6">
        <v>0.17</v>
      </c>
      <c r="D26" s="5">
        <v>4510</v>
      </c>
      <c r="E26" s="5">
        <v>3010</v>
      </c>
      <c r="F26" s="5">
        <v>1500</v>
      </c>
      <c r="G26" s="6">
        <v>0.17</v>
      </c>
      <c r="H26" s="6">
        <v>0.67</v>
      </c>
      <c r="I26" s="6">
        <v>0.33</v>
      </c>
    </row>
    <row r="27" spans="1:9" x14ac:dyDescent="0.25">
      <c r="A27" s="7" t="s">
        <v>195</v>
      </c>
      <c r="B27" s="5">
        <v>3635</v>
      </c>
      <c r="C27" s="6">
        <v>0.14000000000000001</v>
      </c>
      <c r="D27" s="5">
        <v>3600</v>
      </c>
      <c r="E27" s="5">
        <v>2300</v>
      </c>
      <c r="F27" s="5">
        <v>1300</v>
      </c>
      <c r="G27" s="6">
        <v>0.14000000000000001</v>
      </c>
      <c r="H27" s="6">
        <v>0.64</v>
      </c>
      <c r="I27" s="6">
        <v>0.36</v>
      </c>
    </row>
    <row r="28" spans="1:9" x14ac:dyDescent="0.25">
      <c r="A28" s="7" t="s">
        <v>196</v>
      </c>
      <c r="B28" s="5">
        <v>3045</v>
      </c>
      <c r="C28" s="6">
        <v>0.12</v>
      </c>
      <c r="D28" s="5">
        <v>3015</v>
      </c>
      <c r="E28" s="5">
        <v>1920</v>
      </c>
      <c r="F28" s="5">
        <v>1095</v>
      </c>
      <c r="G28" s="6">
        <v>0.12</v>
      </c>
      <c r="H28" s="6">
        <v>0.64</v>
      </c>
      <c r="I28" s="6">
        <v>0.36</v>
      </c>
    </row>
    <row r="29" spans="1:9" x14ac:dyDescent="0.25">
      <c r="A29" s="7" t="s">
        <v>197</v>
      </c>
      <c r="B29" s="5">
        <v>2360</v>
      </c>
      <c r="C29" s="6">
        <v>0.09</v>
      </c>
      <c r="D29" s="5">
        <v>2335</v>
      </c>
      <c r="E29" s="5">
        <v>1415</v>
      </c>
      <c r="F29" s="5">
        <v>920</v>
      </c>
      <c r="G29" s="6">
        <v>0.09</v>
      </c>
      <c r="H29" s="6">
        <v>0.61</v>
      </c>
      <c r="I29" s="6">
        <v>0.39</v>
      </c>
    </row>
    <row r="30" spans="1:9" x14ac:dyDescent="0.25">
      <c r="A30" s="7" t="s">
        <v>198</v>
      </c>
      <c r="B30" s="5">
        <v>1915</v>
      </c>
      <c r="C30" s="6">
        <v>7.0000000000000007E-2</v>
      </c>
      <c r="D30" s="5">
        <v>1895</v>
      </c>
      <c r="E30" s="5">
        <v>1090</v>
      </c>
      <c r="F30" s="5">
        <v>805</v>
      </c>
      <c r="G30" s="6">
        <v>7.0000000000000007E-2</v>
      </c>
      <c r="H30" s="6">
        <v>0.57999999999999996</v>
      </c>
      <c r="I30" s="6">
        <v>0.42</v>
      </c>
    </row>
    <row r="31" spans="1:9" x14ac:dyDescent="0.25">
      <c r="A31" s="7" t="s">
        <v>199</v>
      </c>
      <c r="B31" s="5">
        <v>1680</v>
      </c>
      <c r="C31" s="6">
        <v>0.06</v>
      </c>
      <c r="D31" s="5">
        <v>1660</v>
      </c>
      <c r="E31" s="5">
        <v>955</v>
      </c>
      <c r="F31" s="5">
        <v>700</v>
      </c>
      <c r="G31" s="6">
        <v>0.06</v>
      </c>
      <c r="H31" s="6">
        <v>0.57999999999999996</v>
      </c>
      <c r="I31" s="6">
        <v>0.42</v>
      </c>
    </row>
    <row r="32" spans="1:9" x14ac:dyDescent="0.25">
      <c r="A32" s="7" t="s">
        <v>200</v>
      </c>
      <c r="B32" s="5">
        <v>1440</v>
      </c>
      <c r="C32" s="6">
        <v>0.06</v>
      </c>
      <c r="D32" s="5">
        <v>1425</v>
      </c>
      <c r="E32" s="5">
        <v>760</v>
      </c>
      <c r="F32" s="5">
        <v>670</v>
      </c>
      <c r="G32" s="6">
        <v>0.06</v>
      </c>
      <c r="H32" s="6">
        <v>0.53</v>
      </c>
      <c r="I32" s="6">
        <v>0.47</v>
      </c>
    </row>
    <row r="33" spans="1:9" x14ac:dyDescent="0.25">
      <c r="A33" s="7" t="s">
        <v>201</v>
      </c>
      <c r="B33" s="5">
        <v>940</v>
      </c>
      <c r="C33" s="6">
        <v>0.04</v>
      </c>
      <c r="D33" s="5">
        <v>935</v>
      </c>
      <c r="E33" s="5">
        <v>480</v>
      </c>
      <c r="F33" s="5">
        <v>455</v>
      </c>
      <c r="G33" s="6">
        <v>0.04</v>
      </c>
      <c r="H33" s="6">
        <v>0.51</v>
      </c>
      <c r="I33" s="6">
        <v>0.49</v>
      </c>
    </row>
    <row r="34" spans="1:9" x14ac:dyDescent="0.25">
      <c r="A34" s="7" t="s">
        <v>202</v>
      </c>
      <c r="B34" s="5">
        <v>575</v>
      </c>
      <c r="C34" s="6">
        <v>0.02</v>
      </c>
      <c r="D34" s="5">
        <v>570</v>
      </c>
      <c r="E34" s="5">
        <v>285</v>
      </c>
      <c r="F34" s="5">
        <v>290</v>
      </c>
      <c r="G34" s="6">
        <v>0.02</v>
      </c>
      <c r="H34" s="6">
        <v>0.5</v>
      </c>
      <c r="I34" s="6">
        <v>0.5</v>
      </c>
    </row>
    <row r="35" spans="1:9" x14ac:dyDescent="0.25">
      <c r="A35" s="7" t="s">
        <v>203</v>
      </c>
      <c r="B35" s="5">
        <v>20</v>
      </c>
      <c r="C35" s="6">
        <v>0</v>
      </c>
      <c r="D35" s="5">
        <v>20</v>
      </c>
      <c r="E35" s="5">
        <v>15</v>
      </c>
      <c r="F35" s="5">
        <v>5</v>
      </c>
      <c r="G35" s="6">
        <v>0</v>
      </c>
      <c r="H35" s="6">
        <v>0.79</v>
      </c>
      <c r="I35" s="6">
        <v>0.21</v>
      </c>
    </row>
    <row r="36" spans="1:9" x14ac:dyDescent="0.25">
      <c r="A36" s="7" t="s">
        <v>204</v>
      </c>
      <c r="B36" s="5">
        <v>135</v>
      </c>
      <c r="C36" s="6">
        <v>0.01</v>
      </c>
      <c r="D36" s="5">
        <v>130</v>
      </c>
      <c r="E36" s="5">
        <v>50</v>
      </c>
      <c r="F36" s="5">
        <v>80</v>
      </c>
      <c r="G36" s="6">
        <v>0.01</v>
      </c>
      <c r="H36" s="6">
        <v>0.37</v>
      </c>
      <c r="I36" s="6">
        <v>0.63</v>
      </c>
    </row>
    <row r="37" spans="1:9" x14ac:dyDescent="0.25">
      <c r="A37" s="7" t="s">
        <v>69</v>
      </c>
      <c r="B37" s="5">
        <v>26075</v>
      </c>
      <c r="C37" s="6">
        <v>1</v>
      </c>
      <c r="D37" s="5">
        <v>25795</v>
      </c>
      <c r="E37" s="5">
        <v>16230</v>
      </c>
      <c r="F37" s="5">
        <v>9565</v>
      </c>
      <c r="G37" s="6">
        <v>1</v>
      </c>
      <c r="H37" s="6">
        <v>0.63</v>
      </c>
      <c r="I37" s="6">
        <v>0.37</v>
      </c>
    </row>
    <row r="38" spans="1:9" x14ac:dyDescent="0.25">
      <c r="A38" s="7"/>
    </row>
    <row r="39" spans="1:9" ht="47.25" x14ac:dyDescent="0.25">
      <c r="A39" s="7" t="s">
        <v>207</v>
      </c>
    </row>
    <row r="40" spans="1:9" ht="94.5" x14ac:dyDescent="0.25">
      <c r="A40" s="7" t="s">
        <v>192</v>
      </c>
      <c r="B40" s="4" t="s">
        <v>53</v>
      </c>
      <c r="C40" s="4" t="s">
        <v>54</v>
      </c>
      <c r="D40" s="4" t="s">
        <v>55</v>
      </c>
      <c r="E40" s="4" t="s">
        <v>56</v>
      </c>
      <c r="F40" s="4" t="s">
        <v>57</v>
      </c>
      <c r="G40" s="4" t="s">
        <v>58</v>
      </c>
      <c r="H40" s="4" t="s">
        <v>59</v>
      </c>
      <c r="I40" s="4" t="s">
        <v>60</v>
      </c>
    </row>
    <row r="41" spans="1:9" x14ac:dyDescent="0.25">
      <c r="A41" s="7" t="s">
        <v>193</v>
      </c>
      <c r="B41" s="5">
        <v>5405</v>
      </c>
      <c r="C41" s="6">
        <v>0.19</v>
      </c>
      <c r="D41" s="5">
        <v>5335</v>
      </c>
      <c r="E41" s="5">
        <v>4540</v>
      </c>
      <c r="F41" s="5">
        <v>795</v>
      </c>
      <c r="G41" s="6">
        <v>0.19</v>
      </c>
      <c r="H41" s="6">
        <v>0.85</v>
      </c>
      <c r="I41" s="6">
        <v>0.15</v>
      </c>
    </row>
    <row r="42" spans="1:9" x14ac:dyDescent="0.25">
      <c r="A42" s="7" t="s">
        <v>194</v>
      </c>
      <c r="B42" s="5">
        <v>4495</v>
      </c>
      <c r="C42" s="6">
        <v>0.16</v>
      </c>
      <c r="D42" s="5">
        <v>4435</v>
      </c>
      <c r="E42" s="5">
        <v>3660</v>
      </c>
      <c r="F42" s="5">
        <v>775</v>
      </c>
      <c r="G42" s="6">
        <v>0.16</v>
      </c>
      <c r="H42" s="6">
        <v>0.83</v>
      </c>
      <c r="I42" s="6">
        <v>0.17</v>
      </c>
    </row>
    <row r="43" spans="1:9" x14ac:dyDescent="0.25">
      <c r="A43" s="7" t="s">
        <v>195</v>
      </c>
      <c r="B43" s="5">
        <v>3750</v>
      </c>
      <c r="C43" s="6">
        <v>0.13</v>
      </c>
      <c r="D43" s="5">
        <v>3710</v>
      </c>
      <c r="E43" s="5">
        <v>3030</v>
      </c>
      <c r="F43" s="5">
        <v>680</v>
      </c>
      <c r="G43" s="6">
        <v>0.14000000000000001</v>
      </c>
      <c r="H43" s="6">
        <v>0.82</v>
      </c>
      <c r="I43" s="6">
        <v>0.18</v>
      </c>
    </row>
    <row r="44" spans="1:9" x14ac:dyDescent="0.25">
      <c r="A44" s="7" t="s">
        <v>196</v>
      </c>
      <c r="B44" s="5">
        <v>3180</v>
      </c>
      <c r="C44" s="6">
        <v>0.11</v>
      </c>
      <c r="D44" s="5">
        <v>3135</v>
      </c>
      <c r="E44" s="5">
        <v>2510</v>
      </c>
      <c r="F44" s="5">
        <v>630</v>
      </c>
      <c r="G44" s="6">
        <v>0.11</v>
      </c>
      <c r="H44" s="6">
        <v>0.8</v>
      </c>
      <c r="I44" s="6">
        <v>0.2</v>
      </c>
    </row>
    <row r="45" spans="1:9" x14ac:dyDescent="0.25">
      <c r="A45" s="7" t="s">
        <v>197</v>
      </c>
      <c r="B45" s="5">
        <v>2660</v>
      </c>
      <c r="C45" s="6">
        <v>0.1</v>
      </c>
      <c r="D45" s="5">
        <v>2625</v>
      </c>
      <c r="E45" s="5">
        <v>2100</v>
      </c>
      <c r="F45" s="5">
        <v>525</v>
      </c>
      <c r="G45" s="6">
        <v>0.1</v>
      </c>
      <c r="H45" s="6">
        <v>0.8</v>
      </c>
      <c r="I45" s="6">
        <v>0.2</v>
      </c>
    </row>
    <row r="46" spans="1:9" x14ac:dyDescent="0.25">
      <c r="A46" s="7" t="s">
        <v>198</v>
      </c>
      <c r="B46" s="5">
        <v>2185</v>
      </c>
      <c r="C46" s="6">
        <v>0.08</v>
      </c>
      <c r="D46" s="5">
        <v>2155</v>
      </c>
      <c r="E46" s="5">
        <v>1690</v>
      </c>
      <c r="F46" s="5">
        <v>470</v>
      </c>
      <c r="G46" s="6">
        <v>0.08</v>
      </c>
      <c r="H46" s="6">
        <v>0.78</v>
      </c>
      <c r="I46" s="6">
        <v>0.22</v>
      </c>
    </row>
    <row r="47" spans="1:9" x14ac:dyDescent="0.25">
      <c r="A47" s="7" t="s">
        <v>199</v>
      </c>
      <c r="B47" s="5">
        <v>2060</v>
      </c>
      <c r="C47" s="6">
        <v>7.0000000000000007E-2</v>
      </c>
      <c r="D47" s="5">
        <v>2040</v>
      </c>
      <c r="E47" s="5">
        <v>1610</v>
      </c>
      <c r="F47" s="5">
        <v>430</v>
      </c>
      <c r="G47" s="6">
        <v>7.0000000000000007E-2</v>
      </c>
      <c r="H47" s="6">
        <v>0.79</v>
      </c>
      <c r="I47" s="6">
        <v>0.21</v>
      </c>
    </row>
    <row r="48" spans="1:9" x14ac:dyDescent="0.25">
      <c r="A48" s="7" t="s">
        <v>200</v>
      </c>
      <c r="B48" s="5">
        <v>1805</v>
      </c>
      <c r="C48" s="6">
        <v>0.06</v>
      </c>
      <c r="D48" s="5">
        <v>1780</v>
      </c>
      <c r="E48" s="5">
        <v>1360</v>
      </c>
      <c r="F48" s="5">
        <v>415</v>
      </c>
      <c r="G48" s="6">
        <v>0.06</v>
      </c>
      <c r="H48" s="6">
        <v>0.77</v>
      </c>
      <c r="I48" s="6">
        <v>0.23</v>
      </c>
    </row>
    <row r="49" spans="1:9" x14ac:dyDescent="0.25">
      <c r="A49" s="7" t="s">
        <v>201</v>
      </c>
      <c r="B49" s="5">
        <v>1360</v>
      </c>
      <c r="C49" s="6">
        <v>0.05</v>
      </c>
      <c r="D49" s="5">
        <v>1345</v>
      </c>
      <c r="E49" s="5">
        <v>1035</v>
      </c>
      <c r="F49" s="5">
        <v>315</v>
      </c>
      <c r="G49" s="6">
        <v>0.05</v>
      </c>
      <c r="H49" s="6">
        <v>0.77</v>
      </c>
      <c r="I49" s="6">
        <v>0.23</v>
      </c>
    </row>
    <row r="50" spans="1:9" x14ac:dyDescent="0.25">
      <c r="A50" s="7" t="s">
        <v>202</v>
      </c>
      <c r="B50" s="5">
        <v>795</v>
      </c>
      <c r="C50" s="6">
        <v>0.03</v>
      </c>
      <c r="D50" s="5">
        <v>785</v>
      </c>
      <c r="E50" s="5">
        <v>575</v>
      </c>
      <c r="F50" s="5">
        <v>210</v>
      </c>
      <c r="G50" s="6">
        <v>0.03</v>
      </c>
      <c r="H50" s="6">
        <v>0.73</v>
      </c>
      <c r="I50" s="6">
        <v>0.27</v>
      </c>
    </row>
    <row r="51" spans="1:9" x14ac:dyDescent="0.25">
      <c r="A51" s="7" t="s">
        <v>203</v>
      </c>
      <c r="B51" s="5">
        <v>15</v>
      </c>
      <c r="C51" s="6">
        <v>0</v>
      </c>
      <c r="D51" s="5">
        <v>15</v>
      </c>
      <c r="E51" s="5">
        <v>10</v>
      </c>
      <c r="F51" s="5">
        <v>5</v>
      </c>
      <c r="G51" s="6">
        <v>0</v>
      </c>
      <c r="H51" s="6">
        <v>0.8</v>
      </c>
      <c r="I51" s="6">
        <v>0.2</v>
      </c>
    </row>
    <row r="52" spans="1:9" x14ac:dyDescent="0.25">
      <c r="A52" s="7" t="s">
        <v>204</v>
      </c>
      <c r="B52" s="5">
        <v>85</v>
      </c>
      <c r="C52" s="6">
        <v>0</v>
      </c>
      <c r="D52" s="5">
        <v>85</v>
      </c>
      <c r="E52" s="5">
        <v>60</v>
      </c>
      <c r="F52" s="5">
        <v>25</v>
      </c>
      <c r="G52" s="6">
        <v>0</v>
      </c>
      <c r="H52" s="6">
        <v>0.7</v>
      </c>
      <c r="I52" s="6">
        <v>0.3</v>
      </c>
    </row>
    <row r="53" spans="1:9" x14ac:dyDescent="0.25">
      <c r="A53" s="7" t="s">
        <v>69</v>
      </c>
      <c r="B53" s="5">
        <v>27805</v>
      </c>
      <c r="C53" s="6">
        <v>1</v>
      </c>
      <c r="D53" s="5">
        <v>27450</v>
      </c>
      <c r="E53" s="5">
        <v>22180</v>
      </c>
      <c r="F53" s="5">
        <v>5270</v>
      </c>
      <c r="G53" s="6">
        <v>1</v>
      </c>
      <c r="H53" s="6">
        <v>0.81</v>
      </c>
      <c r="I53" s="6">
        <v>0.19</v>
      </c>
    </row>
    <row r="54" spans="1:9" x14ac:dyDescent="0.25">
      <c r="A54" s="7"/>
    </row>
    <row r="55" spans="1:9" ht="47.25" x14ac:dyDescent="0.25">
      <c r="A55" s="7" t="s">
        <v>208</v>
      </c>
    </row>
    <row r="56" spans="1:9" ht="94.5" x14ac:dyDescent="0.25">
      <c r="A56" s="7" t="s">
        <v>192</v>
      </c>
      <c r="B56" s="4" t="s">
        <v>53</v>
      </c>
      <c r="C56" s="4" t="s">
        <v>54</v>
      </c>
      <c r="D56" s="4" t="s">
        <v>55</v>
      </c>
      <c r="E56" s="4" t="s">
        <v>56</v>
      </c>
      <c r="F56" s="4" t="s">
        <v>57</v>
      </c>
      <c r="G56" s="4" t="s">
        <v>58</v>
      </c>
      <c r="H56" s="4" t="s">
        <v>59</v>
      </c>
      <c r="I56" s="4" t="s">
        <v>60</v>
      </c>
    </row>
    <row r="57" spans="1:9" x14ac:dyDescent="0.25">
      <c r="A57" s="7" t="s">
        <v>193</v>
      </c>
      <c r="B57" s="5">
        <v>2055</v>
      </c>
      <c r="C57" s="6">
        <v>0.26</v>
      </c>
      <c r="D57" s="5">
        <v>1915</v>
      </c>
      <c r="E57" s="5">
        <v>1645</v>
      </c>
      <c r="F57" s="5">
        <v>270</v>
      </c>
      <c r="G57" s="6">
        <v>0.27</v>
      </c>
      <c r="H57" s="6">
        <v>0.86</v>
      </c>
      <c r="I57" s="6">
        <v>0.14000000000000001</v>
      </c>
    </row>
    <row r="58" spans="1:9" x14ac:dyDescent="0.25">
      <c r="A58" s="7" t="s">
        <v>194</v>
      </c>
      <c r="B58" s="5">
        <v>1490</v>
      </c>
      <c r="C58" s="6">
        <v>0.19</v>
      </c>
      <c r="D58" s="5">
        <v>1375</v>
      </c>
      <c r="E58" s="5">
        <v>1155</v>
      </c>
      <c r="F58" s="5">
        <v>220</v>
      </c>
      <c r="G58" s="6">
        <v>0.19</v>
      </c>
      <c r="H58" s="6">
        <v>0.84</v>
      </c>
      <c r="I58" s="6">
        <v>0.16</v>
      </c>
    </row>
    <row r="59" spans="1:9" x14ac:dyDescent="0.25">
      <c r="A59" s="7" t="s">
        <v>195</v>
      </c>
      <c r="B59" s="5">
        <v>1145</v>
      </c>
      <c r="C59" s="6">
        <v>0.14000000000000001</v>
      </c>
      <c r="D59" s="5">
        <v>1040</v>
      </c>
      <c r="E59" s="5">
        <v>830</v>
      </c>
      <c r="F59" s="5">
        <v>210</v>
      </c>
      <c r="G59" s="6">
        <v>0.14000000000000001</v>
      </c>
      <c r="H59" s="6">
        <v>0.8</v>
      </c>
      <c r="I59" s="6">
        <v>0.2</v>
      </c>
    </row>
    <row r="60" spans="1:9" x14ac:dyDescent="0.25">
      <c r="A60" s="7" t="s">
        <v>196</v>
      </c>
      <c r="B60" s="5">
        <v>880</v>
      </c>
      <c r="C60" s="6">
        <v>0.11</v>
      </c>
      <c r="D60" s="5">
        <v>800</v>
      </c>
      <c r="E60" s="5">
        <v>650</v>
      </c>
      <c r="F60" s="5">
        <v>150</v>
      </c>
      <c r="G60" s="6">
        <v>0.11</v>
      </c>
      <c r="H60" s="6">
        <v>0.81</v>
      </c>
      <c r="I60" s="6">
        <v>0.19</v>
      </c>
    </row>
    <row r="61" spans="1:9" x14ac:dyDescent="0.25">
      <c r="A61" s="7" t="s">
        <v>197</v>
      </c>
      <c r="B61" s="5">
        <v>700</v>
      </c>
      <c r="C61" s="6">
        <v>0.09</v>
      </c>
      <c r="D61" s="5">
        <v>630</v>
      </c>
      <c r="E61" s="5">
        <v>520</v>
      </c>
      <c r="F61" s="5">
        <v>110</v>
      </c>
      <c r="G61" s="6">
        <v>0.09</v>
      </c>
      <c r="H61" s="6">
        <v>0.82</v>
      </c>
      <c r="I61" s="6">
        <v>0.18</v>
      </c>
    </row>
    <row r="62" spans="1:9" x14ac:dyDescent="0.25">
      <c r="A62" s="7" t="s">
        <v>198</v>
      </c>
      <c r="B62" s="5">
        <v>510</v>
      </c>
      <c r="C62" s="6">
        <v>0.06</v>
      </c>
      <c r="D62" s="5">
        <v>455</v>
      </c>
      <c r="E62" s="5">
        <v>370</v>
      </c>
      <c r="F62" s="5">
        <v>85</v>
      </c>
      <c r="G62" s="6">
        <v>0.06</v>
      </c>
      <c r="H62" s="6">
        <v>0.81</v>
      </c>
      <c r="I62" s="6">
        <v>0.19</v>
      </c>
    </row>
    <row r="63" spans="1:9" x14ac:dyDescent="0.25">
      <c r="A63" s="7" t="s">
        <v>199</v>
      </c>
      <c r="B63" s="5">
        <v>415</v>
      </c>
      <c r="C63" s="6">
        <v>0.05</v>
      </c>
      <c r="D63" s="5">
        <v>360</v>
      </c>
      <c r="E63" s="5">
        <v>285</v>
      </c>
      <c r="F63" s="5">
        <v>75</v>
      </c>
      <c r="G63" s="6">
        <v>0.05</v>
      </c>
      <c r="H63" s="6">
        <v>0.79</v>
      </c>
      <c r="I63" s="6">
        <v>0.21</v>
      </c>
    </row>
    <row r="64" spans="1:9" x14ac:dyDescent="0.25">
      <c r="A64" s="7" t="s">
        <v>200</v>
      </c>
      <c r="B64" s="5">
        <v>310</v>
      </c>
      <c r="C64" s="6">
        <v>0.04</v>
      </c>
      <c r="D64" s="5">
        <v>270</v>
      </c>
      <c r="E64" s="5">
        <v>200</v>
      </c>
      <c r="F64" s="5">
        <v>70</v>
      </c>
      <c r="G64" s="6">
        <v>0.04</v>
      </c>
      <c r="H64" s="6">
        <v>0.73</v>
      </c>
      <c r="I64" s="6">
        <v>0.27</v>
      </c>
    </row>
    <row r="65" spans="1:9" x14ac:dyDescent="0.25">
      <c r="A65" s="7" t="s">
        <v>201</v>
      </c>
      <c r="B65" s="5">
        <v>190</v>
      </c>
      <c r="C65" s="6">
        <v>0.02</v>
      </c>
      <c r="D65" s="5">
        <v>160</v>
      </c>
      <c r="E65" s="5">
        <v>120</v>
      </c>
      <c r="F65" s="5">
        <v>40</v>
      </c>
      <c r="G65" s="6">
        <v>0.02</v>
      </c>
      <c r="H65" s="6">
        <v>0.74</v>
      </c>
      <c r="I65" s="6">
        <v>0.26</v>
      </c>
    </row>
    <row r="66" spans="1:9" x14ac:dyDescent="0.25">
      <c r="A66" s="7" t="s">
        <v>202</v>
      </c>
      <c r="B66" s="5">
        <v>90</v>
      </c>
      <c r="C66" s="6">
        <v>0.01</v>
      </c>
      <c r="D66" s="5">
        <v>75</v>
      </c>
      <c r="E66" s="5">
        <v>55</v>
      </c>
      <c r="F66" s="5">
        <v>20</v>
      </c>
      <c r="G66" s="6">
        <v>0.01</v>
      </c>
      <c r="H66" s="6">
        <v>0.71</v>
      </c>
      <c r="I66" s="6">
        <v>0.28999999999999998</v>
      </c>
    </row>
    <row r="67" spans="1:9" x14ac:dyDescent="0.25">
      <c r="A67" s="7" t="s">
        <v>203</v>
      </c>
      <c r="B67" s="5" t="s">
        <v>70</v>
      </c>
      <c r="C67" s="6">
        <v>0</v>
      </c>
      <c r="D67" s="5" t="s">
        <v>70</v>
      </c>
      <c r="E67" s="5" t="s">
        <v>70</v>
      </c>
      <c r="F67" s="5" t="s">
        <v>70</v>
      </c>
      <c r="G67" s="6">
        <v>0</v>
      </c>
      <c r="H67" s="6">
        <v>0.5</v>
      </c>
      <c r="I67" s="6">
        <v>0.5</v>
      </c>
    </row>
    <row r="68" spans="1:9" x14ac:dyDescent="0.25">
      <c r="A68" s="7" t="s">
        <v>204</v>
      </c>
      <c r="B68" s="5">
        <v>155</v>
      </c>
      <c r="C68" s="6">
        <v>0.02</v>
      </c>
      <c r="D68" s="5">
        <v>90</v>
      </c>
      <c r="E68" s="5">
        <v>10</v>
      </c>
      <c r="F68" s="5">
        <v>80</v>
      </c>
      <c r="G68" s="6">
        <v>0.01</v>
      </c>
      <c r="H68" s="6">
        <v>0.09</v>
      </c>
      <c r="I68" s="6">
        <v>0.91</v>
      </c>
    </row>
    <row r="69" spans="1:9" x14ac:dyDescent="0.25">
      <c r="A69" s="7" t="s">
        <v>69</v>
      </c>
      <c r="B69" s="5">
        <v>7945</v>
      </c>
      <c r="C69" s="6">
        <v>1</v>
      </c>
      <c r="D69" s="5">
        <v>7170</v>
      </c>
      <c r="E69" s="5">
        <v>5825</v>
      </c>
      <c r="F69" s="5">
        <v>1345</v>
      </c>
      <c r="G69" s="6">
        <v>1</v>
      </c>
      <c r="H69" s="6">
        <v>0.81</v>
      </c>
      <c r="I69" s="6">
        <v>0.19</v>
      </c>
    </row>
    <row r="70" spans="1:9" x14ac:dyDescent="0.25">
      <c r="A70" s="7"/>
    </row>
    <row r="71" spans="1:9" ht="47.25" x14ac:dyDescent="0.25">
      <c r="A71" s="7" t="s">
        <v>209</v>
      </c>
    </row>
    <row r="72" spans="1:9" ht="94.5" x14ac:dyDescent="0.25">
      <c r="A72" s="7" t="s">
        <v>192</v>
      </c>
      <c r="B72" s="4" t="s">
        <v>53</v>
      </c>
      <c r="C72" s="4" t="s">
        <v>54</v>
      </c>
      <c r="D72" s="4" t="s">
        <v>55</v>
      </c>
      <c r="E72" s="4" t="s">
        <v>56</v>
      </c>
      <c r="F72" s="4" t="s">
        <v>57</v>
      </c>
      <c r="G72" s="4" t="s">
        <v>58</v>
      </c>
      <c r="H72" s="4" t="s">
        <v>59</v>
      </c>
      <c r="I72" s="4" t="s">
        <v>60</v>
      </c>
    </row>
    <row r="73" spans="1:9" x14ac:dyDescent="0.25">
      <c r="A73" s="7" t="s">
        <v>193</v>
      </c>
      <c r="B73" s="5">
        <v>445</v>
      </c>
      <c r="C73" s="6">
        <v>0.27</v>
      </c>
      <c r="D73" s="5">
        <v>425</v>
      </c>
      <c r="E73" s="5">
        <v>170</v>
      </c>
      <c r="F73" s="5">
        <v>250</v>
      </c>
      <c r="G73" s="6">
        <v>0.27</v>
      </c>
      <c r="H73" s="6">
        <v>0.41</v>
      </c>
      <c r="I73" s="6">
        <v>0.59</v>
      </c>
    </row>
    <row r="74" spans="1:9" x14ac:dyDescent="0.25">
      <c r="A74" s="7" t="s">
        <v>194</v>
      </c>
      <c r="B74" s="5">
        <v>295</v>
      </c>
      <c r="C74" s="6">
        <v>0.18</v>
      </c>
      <c r="D74" s="5">
        <v>285</v>
      </c>
      <c r="E74" s="5">
        <v>120</v>
      </c>
      <c r="F74" s="5">
        <v>165</v>
      </c>
      <c r="G74" s="6">
        <v>0.18</v>
      </c>
      <c r="H74" s="6">
        <v>0.42</v>
      </c>
      <c r="I74" s="6">
        <v>0.57999999999999996</v>
      </c>
    </row>
    <row r="75" spans="1:9" x14ac:dyDescent="0.25">
      <c r="A75" s="7" t="s">
        <v>195</v>
      </c>
      <c r="B75" s="5">
        <v>235</v>
      </c>
      <c r="C75" s="6">
        <v>0.15</v>
      </c>
      <c r="D75" s="5">
        <v>230</v>
      </c>
      <c r="E75" s="5">
        <v>95</v>
      </c>
      <c r="F75" s="5">
        <v>135</v>
      </c>
      <c r="G75" s="6">
        <v>0.15</v>
      </c>
      <c r="H75" s="6">
        <v>0.41</v>
      </c>
      <c r="I75" s="6">
        <v>0.59</v>
      </c>
    </row>
    <row r="76" spans="1:9" x14ac:dyDescent="0.25">
      <c r="A76" s="7" t="s">
        <v>196</v>
      </c>
      <c r="B76" s="5">
        <v>180</v>
      </c>
      <c r="C76" s="6">
        <v>0.11</v>
      </c>
      <c r="D76" s="5">
        <v>175</v>
      </c>
      <c r="E76" s="5">
        <v>65</v>
      </c>
      <c r="F76" s="5">
        <v>105</v>
      </c>
      <c r="G76" s="6">
        <v>0.11</v>
      </c>
      <c r="H76" s="6">
        <v>0.39</v>
      </c>
      <c r="I76" s="6">
        <v>0.61</v>
      </c>
    </row>
    <row r="77" spans="1:9" x14ac:dyDescent="0.25">
      <c r="A77" s="7" t="s">
        <v>197</v>
      </c>
      <c r="B77" s="5">
        <v>150</v>
      </c>
      <c r="C77" s="6">
        <v>0.09</v>
      </c>
      <c r="D77" s="5">
        <v>145</v>
      </c>
      <c r="E77" s="5">
        <v>45</v>
      </c>
      <c r="F77" s="5">
        <v>95</v>
      </c>
      <c r="G77" s="6">
        <v>0.09</v>
      </c>
      <c r="H77" s="6">
        <v>0.33</v>
      </c>
      <c r="I77" s="6">
        <v>0.67</v>
      </c>
    </row>
    <row r="78" spans="1:9" x14ac:dyDescent="0.25">
      <c r="A78" s="7" t="s">
        <v>198</v>
      </c>
      <c r="B78" s="5">
        <v>100</v>
      </c>
      <c r="C78" s="6">
        <v>0.06</v>
      </c>
      <c r="D78" s="5">
        <v>95</v>
      </c>
      <c r="E78" s="5">
        <v>35</v>
      </c>
      <c r="F78" s="5">
        <v>60</v>
      </c>
      <c r="G78" s="6">
        <v>0.06</v>
      </c>
      <c r="H78" s="6">
        <v>0.38</v>
      </c>
      <c r="I78" s="6">
        <v>0.63</v>
      </c>
    </row>
    <row r="79" spans="1:9" x14ac:dyDescent="0.25">
      <c r="A79" s="7" t="s">
        <v>199</v>
      </c>
      <c r="B79" s="5">
        <v>75</v>
      </c>
      <c r="C79" s="6">
        <v>0.05</v>
      </c>
      <c r="D79" s="5">
        <v>70</v>
      </c>
      <c r="E79" s="5">
        <v>30</v>
      </c>
      <c r="F79" s="5">
        <v>40</v>
      </c>
      <c r="G79" s="6">
        <v>0.05</v>
      </c>
      <c r="H79" s="6">
        <v>0.46</v>
      </c>
      <c r="I79" s="6">
        <v>0.54</v>
      </c>
    </row>
    <row r="80" spans="1:9" x14ac:dyDescent="0.25">
      <c r="A80" s="7" t="s">
        <v>200</v>
      </c>
      <c r="B80" s="5">
        <v>60</v>
      </c>
      <c r="C80" s="6">
        <v>0.04</v>
      </c>
      <c r="D80" s="5">
        <v>55</v>
      </c>
      <c r="E80" s="5">
        <v>30</v>
      </c>
      <c r="F80" s="5">
        <v>25</v>
      </c>
      <c r="G80" s="6">
        <v>0.04</v>
      </c>
      <c r="H80" s="6">
        <v>0.52</v>
      </c>
      <c r="I80" s="6">
        <v>0.48</v>
      </c>
    </row>
    <row r="81" spans="1:9" x14ac:dyDescent="0.25">
      <c r="A81" s="7" t="s">
        <v>201</v>
      </c>
      <c r="B81" s="5">
        <v>40</v>
      </c>
      <c r="C81" s="6">
        <v>0.03</v>
      </c>
      <c r="D81" s="5">
        <v>40</v>
      </c>
      <c r="E81" s="5">
        <v>15</v>
      </c>
      <c r="F81" s="5">
        <v>25</v>
      </c>
      <c r="G81" s="6">
        <v>0.03</v>
      </c>
      <c r="H81" s="6">
        <v>0.38</v>
      </c>
      <c r="I81" s="6">
        <v>0.63</v>
      </c>
    </row>
    <row r="82" spans="1:9" x14ac:dyDescent="0.25">
      <c r="A82" s="7" t="s">
        <v>202</v>
      </c>
      <c r="B82" s="5">
        <v>35</v>
      </c>
      <c r="C82" s="6">
        <v>0.02</v>
      </c>
      <c r="D82" s="5">
        <v>35</v>
      </c>
      <c r="E82" s="5">
        <v>10</v>
      </c>
      <c r="F82" s="5">
        <v>25</v>
      </c>
      <c r="G82" s="6">
        <v>0.02</v>
      </c>
      <c r="H82" s="6">
        <v>0.26</v>
      </c>
      <c r="I82" s="6">
        <v>0.74</v>
      </c>
    </row>
    <row r="83" spans="1:9" x14ac:dyDescent="0.25">
      <c r="A83" s="7" t="s">
        <v>203</v>
      </c>
      <c r="B83" s="5" t="s">
        <v>70</v>
      </c>
      <c r="C83" s="6">
        <v>0</v>
      </c>
      <c r="D83" s="5" t="s">
        <v>70</v>
      </c>
      <c r="E83" s="5" t="s">
        <v>70</v>
      </c>
      <c r="F83" s="5">
        <v>0</v>
      </c>
      <c r="G83" s="6">
        <v>0</v>
      </c>
      <c r="H83" s="6">
        <v>1</v>
      </c>
      <c r="I83" s="6">
        <v>0</v>
      </c>
    </row>
    <row r="84" spans="1:9" x14ac:dyDescent="0.25">
      <c r="A84" s="7" t="s">
        <v>204</v>
      </c>
      <c r="B84" s="5">
        <v>5</v>
      </c>
      <c r="C84" s="6">
        <v>0</v>
      </c>
      <c r="D84" s="5">
        <v>5</v>
      </c>
      <c r="E84" s="5">
        <v>0</v>
      </c>
      <c r="F84" s="5">
        <v>5</v>
      </c>
      <c r="G84" s="6">
        <v>0</v>
      </c>
      <c r="H84" s="6">
        <v>0</v>
      </c>
      <c r="I84" s="6">
        <v>1</v>
      </c>
    </row>
    <row r="85" spans="1:9" x14ac:dyDescent="0.25">
      <c r="A85" s="7" t="s">
        <v>69</v>
      </c>
      <c r="B85" s="5">
        <v>1620</v>
      </c>
      <c r="C85" s="6">
        <v>1</v>
      </c>
      <c r="D85" s="5">
        <v>1550</v>
      </c>
      <c r="E85" s="5">
        <v>620</v>
      </c>
      <c r="F85" s="5">
        <v>930</v>
      </c>
      <c r="G85" s="6">
        <v>1</v>
      </c>
      <c r="H85" s="6">
        <v>0.4</v>
      </c>
      <c r="I85" s="6">
        <v>0.6</v>
      </c>
    </row>
    <row r="86" spans="1:9" x14ac:dyDescent="0.25">
      <c r="A86" s="7"/>
    </row>
    <row r="87" spans="1:9" ht="47.25" x14ac:dyDescent="0.25">
      <c r="A87" s="7" t="s">
        <v>210</v>
      </c>
    </row>
    <row r="88" spans="1:9" ht="94.5" x14ac:dyDescent="0.25">
      <c r="A88" s="7" t="s">
        <v>192</v>
      </c>
      <c r="B88" s="4" t="s">
        <v>53</v>
      </c>
      <c r="C88" s="4" t="s">
        <v>54</v>
      </c>
      <c r="D88" s="4" t="s">
        <v>55</v>
      </c>
      <c r="E88" s="4" t="s">
        <v>56</v>
      </c>
      <c r="F88" s="4" t="s">
        <v>57</v>
      </c>
      <c r="G88" s="4" t="s">
        <v>58</v>
      </c>
      <c r="H88" s="4" t="s">
        <v>59</v>
      </c>
      <c r="I88" s="4" t="s">
        <v>60</v>
      </c>
    </row>
    <row r="89" spans="1:9" x14ac:dyDescent="0.25">
      <c r="A89" s="7" t="s">
        <v>193</v>
      </c>
      <c r="B89" s="5">
        <v>945</v>
      </c>
      <c r="C89" s="6">
        <v>0.21</v>
      </c>
      <c r="D89" s="5">
        <v>925</v>
      </c>
      <c r="E89" s="5">
        <v>665</v>
      </c>
      <c r="F89" s="5">
        <v>260</v>
      </c>
      <c r="G89" s="6">
        <v>0.21</v>
      </c>
      <c r="H89" s="6">
        <v>0.72</v>
      </c>
      <c r="I89" s="6">
        <v>0.28000000000000003</v>
      </c>
    </row>
    <row r="90" spans="1:9" x14ac:dyDescent="0.25">
      <c r="A90" s="7" t="s">
        <v>194</v>
      </c>
      <c r="B90" s="5">
        <v>765</v>
      </c>
      <c r="C90" s="6">
        <v>0.17</v>
      </c>
      <c r="D90" s="5">
        <v>740</v>
      </c>
      <c r="E90" s="5">
        <v>540</v>
      </c>
      <c r="F90" s="5">
        <v>200</v>
      </c>
      <c r="G90" s="6">
        <v>0.17</v>
      </c>
      <c r="H90" s="6">
        <v>0.73</v>
      </c>
      <c r="I90" s="6">
        <v>0.27</v>
      </c>
    </row>
    <row r="91" spans="1:9" x14ac:dyDescent="0.25">
      <c r="A91" s="7" t="s">
        <v>195</v>
      </c>
      <c r="B91" s="5">
        <v>595</v>
      </c>
      <c r="C91" s="6">
        <v>0.13</v>
      </c>
      <c r="D91" s="5">
        <v>580</v>
      </c>
      <c r="E91" s="5">
        <v>420</v>
      </c>
      <c r="F91" s="5">
        <v>155</v>
      </c>
      <c r="G91" s="6">
        <v>0.13</v>
      </c>
      <c r="H91" s="6">
        <v>0.73</v>
      </c>
      <c r="I91" s="6">
        <v>0.27</v>
      </c>
    </row>
    <row r="92" spans="1:9" x14ac:dyDescent="0.25">
      <c r="A92" s="7" t="s">
        <v>196</v>
      </c>
      <c r="B92" s="5">
        <v>490</v>
      </c>
      <c r="C92" s="6">
        <v>0.11</v>
      </c>
      <c r="D92" s="5">
        <v>475</v>
      </c>
      <c r="E92" s="5">
        <v>345</v>
      </c>
      <c r="F92" s="5">
        <v>130</v>
      </c>
      <c r="G92" s="6">
        <v>0.11</v>
      </c>
      <c r="H92" s="6">
        <v>0.73</v>
      </c>
      <c r="I92" s="6">
        <v>0.27</v>
      </c>
    </row>
    <row r="93" spans="1:9" x14ac:dyDescent="0.25">
      <c r="A93" s="7" t="s">
        <v>197</v>
      </c>
      <c r="B93" s="5">
        <v>460</v>
      </c>
      <c r="C93" s="6">
        <v>0.1</v>
      </c>
      <c r="D93" s="5">
        <v>450</v>
      </c>
      <c r="E93" s="5">
        <v>350</v>
      </c>
      <c r="F93" s="5">
        <v>100</v>
      </c>
      <c r="G93" s="6">
        <v>0.1</v>
      </c>
      <c r="H93" s="6">
        <v>0.78</v>
      </c>
      <c r="I93" s="6">
        <v>0.22</v>
      </c>
    </row>
    <row r="94" spans="1:9" x14ac:dyDescent="0.25">
      <c r="A94" s="7" t="s">
        <v>198</v>
      </c>
      <c r="B94" s="5">
        <v>320</v>
      </c>
      <c r="C94" s="6">
        <v>7.0000000000000007E-2</v>
      </c>
      <c r="D94" s="5">
        <v>315</v>
      </c>
      <c r="E94" s="5">
        <v>250</v>
      </c>
      <c r="F94" s="5">
        <v>65</v>
      </c>
      <c r="G94" s="6">
        <v>7.0000000000000007E-2</v>
      </c>
      <c r="H94" s="6">
        <v>0.79</v>
      </c>
      <c r="I94" s="6">
        <v>0.21</v>
      </c>
    </row>
    <row r="95" spans="1:9" x14ac:dyDescent="0.25">
      <c r="A95" s="7" t="s">
        <v>199</v>
      </c>
      <c r="B95" s="5">
        <v>300</v>
      </c>
      <c r="C95" s="6">
        <v>7.0000000000000007E-2</v>
      </c>
      <c r="D95" s="5">
        <v>290</v>
      </c>
      <c r="E95" s="5">
        <v>215</v>
      </c>
      <c r="F95" s="5">
        <v>75</v>
      </c>
      <c r="G95" s="6">
        <v>0.06</v>
      </c>
      <c r="H95" s="6">
        <v>0.74</v>
      </c>
      <c r="I95" s="6">
        <v>0.26</v>
      </c>
    </row>
    <row r="96" spans="1:9" x14ac:dyDescent="0.25">
      <c r="A96" s="7" t="s">
        <v>200</v>
      </c>
      <c r="B96" s="5">
        <v>305</v>
      </c>
      <c r="C96" s="6">
        <v>7.0000000000000007E-2</v>
      </c>
      <c r="D96" s="5">
        <v>295</v>
      </c>
      <c r="E96" s="5">
        <v>235</v>
      </c>
      <c r="F96" s="5">
        <v>60</v>
      </c>
      <c r="G96" s="6">
        <v>7.0000000000000007E-2</v>
      </c>
      <c r="H96" s="6">
        <v>0.79</v>
      </c>
      <c r="I96" s="6">
        <v>0.21</v>
      </c>
    </row>
    <row r="97" spans="1:9" x14ac:dyDescent="0.25">
      <c r="A97" s="7" t="s">
        <v>201</v>
      </c>
      <c r="B97" s="5">
        <v>270</v>
      </c>
      <c r="C97" s="6">
        <v>0.06</v>
      </c>
      <c r="D97" s="5">
        <v>270</v>
      </c>
      <c r="E97" s="5">
        <v>215</v>
      </c>
      <c r="F97" s="5">
        <v>55</v>
      </c>
      <c r="G97" s="6">
        <v>0.06</v>
      </c>
      <c r="H97" s="6">
        <v>0.79</v>
      </c>
      <c r="I97" s="6">
        <v>0.21</v>
      </c>
    </row>
    <row r="98" spans="1:9" x14ac:dyDescent="0.25">
      <c r="A98" s="7" t="s">
        <v>202</v>
      </c>
      <c r="B98" s="5">
        <v>145</v>
      </c>
      <c r="C98" s="6">
        <v>0.03</v>
      </c>
      <c r="D98" s="5">
        <v>145</v>
      </c>
      <c r="E98" s="5">
        <v>120</v>
      </c>
      <c r="F98" s="5">
        <v>25</v>
      </c>
      <c r="G98" s="6">
        <v>0.03</v>
      </c>
      <c r="H98" s="6">
        <v>0.82</v>
      </c>
      <c r="I98" s="6">
        <v>0.18</v>
      </c>
    </row>
    <row r="99" spans="1:9" x14ac:dyDescent="0.25">
      <c r="A99" s="7" t="s">
        <v>204</v>
      </c>
      <c r="B99" s="5" t="s">
        <v>70</v>
      </c>
      <c r="C99" s="6">
        <v>0</v>
      </c>
      <c r="D99" s="5" t="s">
        <v>70</v>
      </c>
      <c r="E99" s="5" t="s">
        <v>70</v>
      </c>
      <c r="F99" s="5">
        <v>0</v>
      </c>
      <c r="G99" s="6">
        <v>0</v>
      </c>
      <c r="H99" s="6">
        <v>1</v>
      </c>
      <c r="I99" s="6">
        <v>0</v>
      </c>
    </row>
    <row r="100" spans="1:9" x14ac:dyDescent="0.25">
      <c r="A100" s="7" t="s">
        <v>69</v>
      </c>
      <c r="B100" s="5">
        <v>4600</v>
      </c>
      <c r="C100" s="6">
        <v>1</v>
      </c>
      <c r="D100" s="5">
        <v>4480</v>
      </c>
      <c r="E100" s="5">
        <v>3350</v>
      </c>
      <c r="F100" s="5">
        <v>1130</v>
      </c>
      <c r="G100" s="6">
        <v>1</v>
      </c>
      <c r="H100" s="6">
        <v>0.75</v>
      </c>
      <c r="I100" s="6">
        <v>0.25</v>
      </c>
    </row>
    <row r="101" spans="1:9" x14ac:dyDescent="0.25">
      <c r="A101" s="7"/>
    </row>
    <row r="102" spans="1:9" ht="47.25" x14ac:dyDescent="0.25">
      <c r="A102" s="7" t="s">
        <v>211</v>
      </c>
    </row>
    <row r="103" spans="1:9" ht="94.5" x14ac:dyDescent="0.25">
      <c r="A103" s="7" t="s">
        <v>192</v>
      </c>
      <c r="B103" s="4" t="s">
        <v>53</v>
      </c>
      <c r="C103" s="4" t="s">
        <v>54</v>
      </c>
      <c r="D103" s="4" t="s">
        <v>55</v>
      </c>
      <c r="E103" s="4" t="s">
        <v>56</v>
      </c>
      <c r="F103" s="4" t="s">
        <v>57</v>
      </c>
      <c r="G103" s="4" t="s">
        <v>58</v>
      </c>
      <c r="H103" s="4" t="s">
        <v>59</v>
      </c>
      <c r="I103" s="4" t="s">
        <v>60</v>
      </c>
    </row>
    <row r="104" spans="1:9" x14ac:dyDescent="0.25">
      <c r="A104" s="7" t="s">
        <v>193</v>
      </c>
      <c r="B104" s="5">
        <v>2025</v>
      </c>
      <c r="C104" s="6">
        <v>0.18</v>
      </c>
      <c r="D104" s="5">
        <v>1855</v>
      </c>
      <c r="E104" s="5">
        <v>1550</v>
      </c>
      <c r="F104" s="5">
        <v>305</v>
      </c>
      <c r="G104" s="6">
        <v>0.18</v>
      </c>
      <c r="H104" s="6">
        <v>0.83</v>
      </c>
      <c r="I104" s="6">
        <v>0.17</v>
      </c>
    </row>
    <row r="105" spans="1:9" x14ac:dyDescent="0.25">
      <c r="A105" s="7" t="s">
        <v>194</v>
      </c>
      <c r="B105" s="5">
        <v>1720</v>
      </c>
      <c r="C105" s="6">
        <v>0.15</v>
      </c>
      <c r="D105" s="5">
        <v>1580</v>
      </c>
      <c r="E105" s="5">
        <v>1325</v>
      </c>
      <c r="F105" s="5">
        <v>255</v>
      </c>
      <c r="G105" s="6">
        <v>0.15</v>
      </c>
      <c r="H105" s="6">
        <v>0.84</v>
      </c>
      <c r="I105" s="6">
        <v>0.16</v>
      </c>
    </row>
    <row r="106" spans="1:9" x14ac:dyDescent="0.25">
      <c r="A106" s="7" t="s">
        <v>195</v>
      </c>
      <c r="B106" s="5">
        <v>1425</v>
      </c>
      <c r="C106" s="6">
        <v>0.12</v>
      </c>
      <c r="D106" s="5">
        <v>1315</v>
      </c>
      <c r="E106" s="5">
        <v>1120</v>
      </c>
      <c r="F106" s="5">
        <v>195</v>
      </c>
      <c r="G106" s="6">
        <v>0.12</v>
      </c>
      <c r="H106" s="6">
        <v>0.85</v>
      </c>
      <c r="I106" s="6">
        <v>0.15</v>
      </c>
    </row>
    <row r="107" spans="1:9" x14ac:dyDescent="0.25">
      <c r="A107" s="7" t="s">
        <v>196</v>
      </c>
      <c r="B107" s="5">
        <v>1250</v>
      </c>
      <c r="C107" s="6">
        <v>0.11</v>
      </c>
      <c r="D107" s="5">
        <v>1170</v>
      </c>
      <c r="E107" s="5">
        <v>1000</v>
      </c>
      <c r="F107" s="5">
        <v>170</v>
      </c>
      <c r="G107" s="6">
        <v>0.11</v>
      </c>
      <c r="H107" s="6">
        <v>0.86</v>
      </c>
      <c r="I107" s="6">
        <v>0.14000000000000001</v>
      </c>
    </row>
    <row r="108" spans="1:9" x14ac:dyDescent="0.25">
      <c r="A108" s="7" t="s">
        <v>197</v>
      </c>
      <c r="B108" s="5">
        <v>1060</v>
      </c>
      <c r="C108" s="6">
        <v>0.09</v>
      </c>
      <c r="D108" s="5">
        <v>985</v>
      </c>
      <c r="E108" s="5">
        <v>845</v>
      </c>
      <c r="F108" s="5">
        <v>140</v>
      </c>
      <c r="G108" s="6">
        <v>0.09</v>
      </c>
      <c r="H108" s="6">
        <v>0.86</v>
      </c>
      <c r="I108" s="6">
        <v>0.14000000000000001</v>
      </c>
    </row>
    <row r="109" spans="1:9" x14ac:dyDescent="0.25">
      <c r="A109" s="7" t="s">
        <v>198</v>
      </c>
      <c r="B109" s="5">
        <v>890</v>
      </c>
      <c r="C109" s="6">
        <v>0.08</v>
      </c>
      <c r="D109" s="5">
        <v>815</v>
      </c>
      <c r="E109" s="5">
        <v>720</v>
      </c>
      <c r="F109" s="5">
        <v>95</v>
      </c>
      <c r="G109" s="6">
        <v>0.08</v>
      </c>
      <c r="H109" s="6">
        <v>0.88</v>
      </c>
      <c r="I109" s="6">
        <v>0.12</v>
      </c>
    </row>
    <row r="110" spans="1:9" x14ac:dyDescent="0.25">
      <c r="A110" s="7" t="s">
        <v>199</v>
      </c>
      <c r="B110" s="5">
        <v>870</v>
      </c>
      <c r="C110" s="6">
        <v>0.08</v>
      </c>
      <c r="D110" s="5">
        <v>810</v>
      </c>
      <c r="E110" s="5">
        <v>710</v>
      </c>
      <c r="F110" s="5">
        <v>100</v>
      </c>
      <c r="G110" s="6">
        <v>0.08</v>
      </c>
      <c r="H110" s="6">
        <v>0.87</v>
      </c>
      <c r="I110" s="6">
        <v>0.13</v>
      </c>
    </row>
    <row r="111" spans="1:9" x14ac:dyDescent="0.25">
      <c r="A111" s="7" t="s">
        <v>200</v>
      </c>
      <c r="B111" s="5">
        <v>920</v>
      </c>
      <c r="C111" s="6">
        <v>0.08</v>
      </c>
      <c r="D111" s="5">
        <v>850</v>
      </c>
      <c r="E111" s="5">
        <v>755</v>
      </c>
      <c r="F111" s="5">
        <v>95</v>
      </c>
      <c r="G111" s="6">
        <v>0.08</v>
      </c>
      <c r="H111" s="6">
        <v>0.89</v>
      </c>
      <c r="I111" s="6">
        <v>0.11</v>
      </c>
    </row>
    <row r="112" spans="1:9" x14ac:dyDescent="0.25">
      <c r="A112" s="7" t="s">
        <v>201</v>
      </c>
      <c r="B112" s="5">
        <v>755</v>
      </c>
      <c r="C112" s="6">
        <v>7.0000000000000007E-2</v>
      </c>
      <c r="D112" s="5">
        <v>705</v>
      </c>
      <c r="E112" s="5">
        <v>625</v>
      </c>
      <c r="F112" s="5">
        <v>80</v>
      </c>
      <c r="G112" s="6">
        <v>7.0000000000000007E-2</v>
      </c>
      <c r="H112" s="6">
        <v>0.89</v>
      </c>
      <c r="I112" s="6">
        <v>0.11</v>
      </c>
    </row>
    <row r="113" spans="1:9" x14ac:dyDescent="0.25">
      <c r="A113" s="7" t="s">
        <v>202</v>
      </c>
      <c r="B113" s="5">
        <v>505</v>
      </c>
      <c r="C113" s="6">
        <v>0.04</v>
      </c>
      <c r="D113" s="5">
        <v>465</v>
      </c>
      <c r="E113" s="5">
        <v>420</v>
      </c>
      <c r="F113" s="5">
        <v>50</v>
      </c>
      <c r="G113" s="6">
        <v>0.04</v>
      </c>
      <c r="H113" s="6">
        <v>0.9</v>
      </c>
      <c r="I113" s="6">
        <v>0.1</v>
      </c>
    </row>
    <row r="114" spans="1:9" x14ac:dyDescent="0.25">
      <c r="A114" s="7" t="s">
        <v>203</v>
      </c>
      <c r="B114" s="5">
        <v>5</v>
      </c>
      <c r="C114" s="6">
        <v>0</v>
      </c>
      <c r="D114" s="5">
        <v>5</v>
      </c>
      <c r="E114" s="5">
        <v>5</v>
      </c>
      <c r="F114" s="5" t="s">
        <v>70</v>
      </c>
      <c r="G114" s="6">
        <v>0</v>
      </c>
      <c r="H114" s="6">
        <v>0.8</v>
      </c>
      <c r="I114" s="6">
        <v>0.2</v>
      </c>
    </row>
    <row r="115" spans="1:9" x14ac:dyDescent="0.25">
      <c r="A115" s="7" t="s">
        <v>204</v>
      </c>
      <c r="B115" s="5">
        <v>20</v>
      </c>
      <c r="C115" s="6">
        <v>0</v>
      </c>
      <c r="D115" s="5">
        <v>15</v>
      </c>
      <c r="E115" s="5">
        <v>10</v>
      </c>
      <c r="F115" s="5">
        <v>5</v>
      </c>
      <c r="G115" s="6">
        <v>0</v>
      </c>
      <c r="H115" s="6">
        <v>0.73</v>
      </c>
      <c r="I115" s="6">
        <v>0.27</v>
      </c>
    </row>
    <row r="116" spans="1:9" x14ac:dyDescent="0.25">
      <c r="A116" s="7" t="s">
        <v>69</v>
      </c>
      <c r="B116" s="5">
        <v>11450</v>
      </c>
      <c r="C116" s="6">
        <v>1</v>
      </c>
      <c r="D116" s="5">
        <v>10565</v>
      </c>
      <c r="E116" s="5">
        <v>9075</v>
      </c>
      <c r="F116" s="5">
        <v>1490</v>
      </c>
      <c r="G116" s="6">
        <v>1</v>
      </c>
      <c r="H116" s="6">
        <v>0.86</v>
      </c>
      <c r="I116" s="6">
        <v>0.14000000000000001</v>
      </c>
    </row>
    <row r="117" spans="1:9" x14ac:dyDescent="0.25">
      <c r="A117" s="7"/>
    </row>
    <row r="118" spans="1:9" ht="47.25" x14ac:dyDescent="0.25">
      <c r="A118" s="7" t="s">
        <v>212</v>
      </c>
    </row>
    <row r="119" spans="1:9" ht="94.5" x14ac:dyDescent="0.25">
      <c r="A119" s="7" t="s">
        <v>192</v>
      </c>
      <c r="B119" s="4" t="s">
        <v>53</v>
      </c>
      <c r="C119" s="4" t="s">
        <v>54</v>
      </c>
      <c r="D119" s="4" t="s">
        <v>55</v>
      </c>
      <c r="E119" s="4" t="s">
        <v>56</v>
      </c>
      <c r="F119" s="4" t="s">
        <v>57</v>
      </c>
      <c r="G119" s="4" t="s">
        <v>58</v>
      </c>
      <c r="H119" s="4" t="s">
        <v>59</v>
      </c>
      <c r="I119" s="4" t="s">
        <v>60</v>
      </c>
    </row>
    <row r="120" spans="1:9" x14ac:dyDescent="0.25">
      <c r="A120" s="7" t="s">
        <v>193</v>
      </c>
      <c r="B120" s="5">
        <v>10180</v>
      </c>
      <c r="C120" s="6">
        <v>0.17</v>
      </c>
      <c r="D120" s="5">
        <v>8570</v>
      </c>
      <c r="E120" s="5">
        <v>4845</v>
      </c>
      <c r="F120" s="5">
        <v>3725</v>
      </c>
      <c r="G120" s="6">
        <v>0.17</v>
      </c>
      <c r="H120" s="6">
        <v>0.56999999999999995</v>
      </c>
      <c r="I120" s="6">
        <v>0.43</v>
      </c>
    </row>
    <row r="121" spans="1:9" x14ac:dyDescent="0.25">
      <c r="A121" s="7" t="s">
        <v>194</v>
      </c>
      <c r="B121" s="5">
        <v>9105</v>
      </c>
      <c r="C121" s="6">
        <v>0.15</v>
      </c>
      <c r="D121" s="5">
        <v>7690</v>
      </c>
      <c r="E121" s="5">
        <v>4265</v>
      </c>
      <c r="F121" s="5">
        <v>3430</v>
      </c>
      <c r="G121" s="6">
        <v>0.15</v>
      </c>
      <c r="H121" s="6">
        <v>0.55000000000000004</v>
      </c>
      <c r="I121" s="6">
        <v>0.45</v>
      </c>
    </row>
    <row r="122" spans="1:9" x14ac:dyDescent="0.25">
      <c r="A122" s="7" t="s">
        <v>195</v>
      </c>
      <c r="B122" s="5">
        <v>7760</v>
      </c>
      <c r="C122" s="6">
        <v>0.13</v>
      </c>
      <c r="D122" s="5">
        <v>6540</v>
      </c>
      <c r="E122" s="5">
        <v>3670</v>
      </c>
      <c r="F122" s="5">
        <v>2870</v>
      </c>
      <c r="G122" s="6">
        <v>0.13</v>
      </c>
      <c r="H122" s="6">
        <v>0.56000000000000005</v>
      </c>
      <c r="I122" s="6">
        <v>0.44</v>
      </c>
    </row>
    <row r="123" spans="1:9" x14ac:dyDescent="0.25">
      <c r="A123" s="7" t="s">
        <v>196</v>
      </c>
      <c r="B123" s="5">
        <v>6835</v>
      </c>
      <c r="C123" s="6">
        <v>0.11</v>
      </c>
      <c r="D123" s="5">
        <v>5795</v>
      </c>
      <c r="E123" s="5">
        <v>3185</v>
      </c>
      <c r="F123" s="5">
        <v>2605</v>
      </c>
      <c r="G123" s="6">
        <v>0.11</v>
      </c>
      <c r="H123" s="6">
        <v>0.55000000000000004</v>
      </c>
      <c r="I123" s="6">
        <v>0.45</v>
      </c>
    </row>
    <row r="124" spans="1:9" x14ac:dyDescent="0.25">
      <c r="A124" s="7" t="s">
        <v>197</v>
      </c>
      <c r="B124" s="5">
        <v>6005</v>
      </c>
      <c r="C124" s="6">
        <v>0.1</v>
      </c>
      <c r="D124" s="5">
        <v>5130</v>
      </c>
      <c r="E124" s="5">
        <v>2885</v>
      </c>
      <c r="F124" s="5">
        <v>2245</v>
      </c>
      <c r="G124" s="6">
        <v>0.1</v>
      </c>
      <c r="H124" s="6">
        <v>0.56000000000000005</v>
      </c>
      <c r="I124" s="6">
        <v>0.44</v>
      </c>
    </row>
    <row r="125" spans="1:9" x14ac:dyDescent="0.25">
      <c r="A125" s="7" t="s">
        <v>198</v>
      </c>
      <c r="B125" s="5">
        <v>5070</v>
      </c>
      <c r="C125" s="6">
        <v>0.08</v>
      </c>
      <c r="D125" s="5">
        <v>4250</v>
      </c>
      <c r="E125" s="5">
        <v>2390</v>
      </c>
      <c r="F125" s="5">
        <v>1860</v>
      </c>
      <c r="G125" s="6">
        <v>0.08</v>
      </c>
      <c r="H125" s="6">
        <v>0.56000000000000005</v>
      </c>
      <c r="I125" s="6">
        <v>0.44</v>
      </c>
    </row>
    <row r="126" spans="1:9" x14ac:dyDescent="0.25">
      <c r="A126" s="7" t="s">
        <v>199</v>
      </c>
      <c r="B126" s="5">
        <v>4820</v>
      </c>
      <c r="C126" s="6">
        <v>0.08</v>
      </c>
      <c r="D126" s="5">
        <v>4140</v>
      </c>
      <c r="E126" s="5">
        <v>2400</v>
      </c>
      <c r="F126" s="5">
        <v>1735</v>
      </c>
      <c r="G126" s="6">
        <v>0.08</v>
      </c>
      <c r="H126" s="6">
        <v>0.57999999999999996</v>
      </c>
      <c r="I126" s="6">
        <v>0.42</v>
      </c>
    </row>
    <row r="127" spans="1:9" x14ac:dyDescent="0.25">
      <c r="A127" s="7" t="s">
        <v>200</v>
      </c>
      <c r="B127" s="5">
        <v>4380</v>
      </c>
      <c r="C127" s="6">
        <v>7.0000000000000007E-2</v>
      </c>
      <c r="D127" s="5">
        <v>3690</v>
      </c>
      <c r="E127" s="5">
        <v>2050</v>
      </c>
      <c r="F127" s="5">
        <v>1645</v>
      </c>
      <c r="G127" s="6">
        <v>7.0000000000000007E-2</v>
      </c>
      <c r="H127" s="6">
        <v>0.55000000000000004</v>
      </c>
      <c r="I127" s="6">
        <v>0.45</v>
      </c>
    </row>
    <row r="128" spans="1:9" x14ac:dyDescent="0.25">
      <c r="A128" s="7" t="s">
        <v>201</v>
      </c>
      <c r="B128" s="5">
        <v>3655</v>
      </c>
      <c r="C128" s="6">
        <v>0.06</v>
      </c>
      <c r="D128" s="5">
        <v>3105</v>
      </c>
      <c r="E128" s="5">
        <v>1750</v>
      </c>
      <c r="F128" s="5">
        <v>1355</v>
      </c>
      <c r="G128" s="6">
        <v>0.06</v>
      </c>
      <c r="H128" s="6">
        <v>0.56000000000000005</v>
      </c>
      <c r="I128" s="6">
        <v>0.44</v>
      </c>
    </row>
    <row r="129" spans="1:9" x14ac:dyDescent="0.25">
      <c r="A129" s="7" t="s">
        <v>202</v>
      </c>
      <c r="B129" s="5">
        <v>2415</v>
      </c>
      <c r="C129" s="6">
        <v>0.04</v>
      </c>
      <c r="D129" s="5">
        <v>2040</v>
      </c>
      <c r="E129" s="5">
        <v>1170</v>
      </c>
      <c r="F129" s="5">
        <v>875</v>
      </c>
      <c r="G129" s="6">
        <v>0.04</v>
      </c>
      <c r="H129" s="6">
        <v>0.56999999999999995</v>
      </c>
      <c r="I129" s="6">
        <v>0.43</v>
      </c>
    </row>
    <row r="130" spans="1:9" x14ac:dyDescent="0.25">
      <c r="A130" s="7" t="s">
        <v>203</v>
      </c>
      <c r="B130" s="5">
        <v>35</v>
      </c>
      <c r="C130" s="6">
        <v>0</v>
      </c>
      <c r="D130" s="5">
        <v>25</v>
      </c>
      <c r="E130" s="5">
        <v>15</v>
      </c>
      <c r="F130" s="5">
        <v>10</v>
      </c>
      <c r="G130" s="6">
        <v>0</v>
      </c>
      <c r="H130" s="6">
        <v>0.6</v>
      </c>
      <c r="I130" s="6">
        <v>0.4</v>
      </c>
    </row>
    <row r="131" spans="1:9" x14ac:dyDescent="0.25">
      <c r="A131" s="7" t="s">
        <v>204</v>
      </c>
      <c r="B131" s="5">
        <v>330</v>
      </c>
      <c r="C131" s="6">
        <v>0.01</v>
      </c>
      <c r="D131" s="5">
        <v>150</v>
      </c>
      <c r="E131" s="5">
        <v>30</v>
      </c>
      <c r="F131" s="5">
        <v>115</v>
      </c>
      <c r="G131" s="6">
        <v>0</v>
      </c>
      <c r="H131" s="6">
        <v>0.21</v>
      </c>
      <c r="I131" s="6">
        <v>0.79</v>
      </c>
    </row>
    <row r="132" spans="1:9" x14ac:dyDescent="0.25">
      <c r="A132" s="7" t="s">
        <v>69</v>
      </c>
      <c r="B132" s="5">
        <v>60590</v>
      </c>
      <c r="C132" s="6">
        <v>1</v>
      </c>
      <c r="D132" s="5">
        <v>51125</v>
      </c>
      <c r="E132" s="5">
        <v>28655</v>
      </c>
      <c r="F132" s="5">
        <v>22470</v>
      </c>
      <c r="G132" s="6">
        <v>1</v>
      </c>
      <c r="H132" s="6">
        <v>0.56000000000000005</v>
      </c>
      <c r="I132" s="6">
        <v>0.44</v>
      </c>
    </row>
    <row r="133" spans="1:9" x14ac:dyDescent="0.25">
      <c r="A133" t="s">
        <v>21</v>
      </c>
      <c r="B133" t="s">
        <v>22</v>
      </c>
    </row>
    <row r="134" spans="1:9" x14ac:dyDescent="0.25">
      <c r="A134" t="s">
        <v>23</v>
      </c>
      <c r="B134" t="s">
        <v>24</v>
      </c>
    </row>
    <row r="135" spans="1:9" x14ac:dyDescent="0.25">
      <c r="A135" t="s">
        <v>25</v>
      </c>
      <c r="B135" t="s">
        <v>26</v>
      </c>
    </row>
    <row r="136" spans="1:9" x14ac:dyDescent="0.25">
      <c r="A136" t="s">
        <v>27</v>
      </c>
      <c r="B136" t="s">
        <v>28</v>
      </c>
    </row>
    <row r="137" spans="1:9" x14ac:dyDescent="0.25">
      <c r="A137" t="s">
        <v>34</v>
      </c>
      <c r="B137" t="s">
        <v>35</v>
      </c>
    </row>
    <row r="138" spans="1:9" x14ac:dyDescent="0.25">
      <c r="A138" t="s">
        <v>36</v>
      </c>
      <c r="B138" t="s">
        <v>37</v>
      </c>
    </row>
    <row r="139" spans="1:9" x14ac:dyDescent="0.25">
      <c r="A139" t="s">
        <v>44</v>
      </c>
      <c r="B139" t="s">
        <v>45</v>
      </c>
    </row>
  </sheetData>
  <pageMargins left="0.7" right="0.7" top="0.75" bottom="0.75" header="0.3" footer="0.3"/>
  <pageSetup paperSize="9" orientation="portrait" horizontalDpi="300" verticalDpi="300"/>
  <tableParts count="8">
    <tablePart r:id="rId1"/>
    <tablePart r:id="rId2"/>
    <tablePart r:id="rId3"/>
    <tablePart r:id="rId4"/>
    <tablePart r:id="rId5"/>
    <tablePart r:id="rId6"/>
    <tablePart r:id="rId7"/>
    <tablePart r:id="rId8"/>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3"/>
  <sheetViews>
    <sheetView showGridLines="0" workbookViewId="0"/>
  </sheetViews>
  <sheetFormatPr defaultColWidth="11.5546875" defaultRowHeight="15.75" x14ac:dyDescent="0.25"/>
  <cols>
    <col min="1" max="1" width="37.6640625" customWidth="1"/>
    <col min="2" max="9" width="11.6640625" customWidth="1"/>
  </cols>
  <sheetData>
    <row r="1" spans="1:9" ht="19.5" x14ac:dyDescent="0.3">
      <c r="A1" s="1" t="s">
        <v>213</v>
      </c>
    </row>
    <row r="2" spans="1:9" x14ac:dyDescent="0.25">
      <c r="A2" t="s">
        <v>47</v>
      </c>
    </row>
    <row r="3" spans="1:9" x14ac:dyDescent="0.25">
      <c r="A3" t="s">
        <v>48</v>
      </c>
    </row>
    <row r="4" spans="1:9" x14ac:dyDescent="0.25">
      <c r="A4" t="s">
        <v>49</v>
      </c>
    </row>
    <row r="5" spans="1:9" x14ac:dyDescent="0.25">
      <c r="A5" t="s">
        <v>50</v>
      </c>
    </row>
    <row r="6" spans="1:9" x14ac:dyDescent="0.25">
      <c r="A6" t="s">
        <v>214</v>
      </c>
    </row>
    <row r="7" spans="1:9" ht="31.5" x14ac:dyDescent="0.25">
      <c r="A7" s="7" t="s">
        <v>224</v>
      </c>
    </row>
    <row r="8" spans="1:9" ht="94.5" x14ac:dyDescent="0.25">
      <c r="A8" s="7" t="s">
        <v>215</v>
      </c>
      <c r="B8" s="4" t="s">
        <v>53</v>
      </c>
      <c r="C8" s="4" t="s">
        <v>54</v>
      </c>
      <c r="D8" s="4" t="s">
        <v>55</v>
      </c>
      <c r="E8" s="4" t="s">
        <v>56</v>
      </c>
      <c r="F8" s="4" t="s">
        <v>57</v>
      </c>
      <c r="G8" s="4" t="s">
        <v>58</v>
      </c>
      <c r="H8" s="4" t="s">
        <v>59</v>
      </c>
      <c r="I8" s="4" t="s">
        <v>60</v>
      </c>
    </row>
    <row r="9" spans="1:9" x14ac:dyDescent="0.25">
      <c r="A9" s="7" t="s">
        <v>216</v>
      </c>
      <c r="B9" s="5">
        <v>53655</v>
      </c>
      <c r="C9" s="6">
        <v>0.38</v>
      </c>
      <c r="D9" s="5">
        <v>49205</v>
      </c>
      <c r="E9" s="5">
        <v>33370</v>
      </c>
      <c r="F9" s="5">
        <v>15835</v>
      </c>
      <c r="G9" s="6">
        <v>0.38</v>
      </c>
      <c r="H9" s="6">
        <v>0.68</v>
      </c>
      <c r="I9" s="6">
        <v>0.32</v>
      </c>
    </row>
    <row r="10" spans="1:9" x14ac:dyDescent="0.25">
      <c r="A10" s="7" t="s">
        <v>217</v>
      </c>
      <c r="B10" s="5">
        <v>51210</v>
      </c>
      <c r="C10" s="6">
        <v>0.37</v>
      </c>
      <c r="D10" s="5">
        <v>46905</v>
      </c>
      <c r="E10" s="5">
        <v>31250</v>
      </c>
      <c r="F10" s="5">
        <v>15655</v>
      </c>
      <c r="G10" s="6">
        <v>0.37</v>
      </c>
      <c r="H10" s="6">
        <v>0.67</v>
      </c>
      <c r="I10" s="6">
        <v>0.33</v>
      </c>
    </row>
    <row r="11" spans="1:9" x14ac:dyDescent="0.25">
      <c r="A11" s="7" t="s">
        <v>218</v>
      </c>
      <c r="B11" s="5">
        <v>10810</v>
      </c>
      <c r="C11" s="6">
        <v>0.08</v>
      </c>
      <c r="D11" s="5">
        <v>9885</v>
      </c>
      <c r="E11" s="5">
        <v>6615</v>
      </c>
      <c r="F11" s="5">
        <v>3270</v>
      </c>
      <c r="G11" s="6">
        <v>0.08</v>
      </c>
      <c r="H11" s="6">
        <v>0.67</v>
      </c>
      <c r="I11" s="6">
        <v>0.33</v>
      </c>
    </row>
    <row r="12" spans="1:9" x14ac:dyDescent="0.25">
      <c r="A12" s="7" t="s">
        <v>219</v>
      </c>
      <c r="B12" s="5">
        <v>1905</v>
      </c>
      <c r="C12" s="6">
        <v>0.01</v>
      </c>
      <c r="D12" s="5">
        <v>1760</v>
      </c>
      <c r="E12" s="5">
        <v>1175</v>
      </c>
      <c r="F12" s="5">
        <v>585</v>
      </c>
      <c r="G12" s="6">
        <v>0.01</v>
      </c>
      <c r="H12" s="6">
        <v>0.67</v>
      </c>
      <c r="I12" s="6">
        <v>0.33</v>
      </c>
    </row>
    <row r="13" spans="1:9" x14ac:dyDescent="0.25">
      <c r="A13" s="7" t="s">
        <v>220</v>
      </c>
      <c r="B13" s="5">
        <v>1535</v>
      </c>
      <c r="C13" s="6">
        <v>0.01</v>
      </c>
      <c r="D13" s="5">
        <v>1405</v>
      </c>
      <c r="E13" s="5">
        <v>950</v>
      </c>
      <c r="F13" s="5">
        <v>455</v>
      </c>
      <c r="G13" s="6">
        <v>0.01</v>
      </c>
      <c r="H13" s="6">
        <v>0.68</v>
      </c>
      <c r="I13" s="6">
        <v>0.32</v>
      </c>
    </row>
    <row r="14" spans="1:9" x14ac:dyDescent="0.25">
      <c r="A14" s="7" t="s">
        <v>221</v>
      </c>
      <c r="B14" s="5">
        <v>15170</v>
      </c>
      <c r="C14" s="6">
        <v>0.11</v>
      </c>
      <c r="D14" s="5">
        <v>13880</v>
      </c>
      <c r="E14" s="5">
        <v>9310</v>
      </c>
      <c r="F14" s="5">
        <v>4570</v>
      </c>
      <c r="G14" s="6">
        <v>0.11</v>
      </c>
      <c r="H14" s="6">
        <v>0.67</v>
      </c>
      <c r="I14" s="6">
        <v>0.33</v>
      </c>
    </row>
    <row r="15" spans="1:9" x14ac:dyDescent="0.25">
      <c r="A15" s="7" t="s">
        <v>222</v>
      </c>
      <c r="B15" s="5">
        <v>2790</v>
      </c>
      <c r="C15" s="6">
        <v>0.02</v>
      </c>
      <c r="D15" s="5">
        <v>2565</v>
      </c>
      <c r="E15" s="5">
        <v>1720</v>
      </c>
      <c r="F15" s="5">
        <v>845</v>
      </c>
      <c r="G15" s="6">
        <v>0.02</v>
      </c>
      <c r="H15" s="6">
        <v>0.67</v>
      </c>
      <c r="I15" s="6">
        <v>0.33</v>
      </c>
    </row>
    <row r="16" spans="1:9" x14ac:dyDescent="0.25">
      <c r="A16" s="7" t="s">
        <v>223</v>
      </c>
      <c r="B16" s="5">
        <v>2200</v>
      </c>
      <c r="C16" s="6">
        <v>0.02</v>
      </c>
      <c r="D16" s="5">
        <v>2000</v>
      </c>
      <c r="E16" s="5">
        <v>1340</v>
      </c>
      <c r="F16" s="5">
        <v>655</v>
      </c>
      <c r="G16" s="6">
        <v>0.02</v>
      </c>
      <c r="H16" s="6">
        <v>0.67</v>
      </c>
      <c r="I16" s="6">
        <v>0.33</v>
      </c>
    </row>
    <row r="17" spans="1:9" x14ac:dyDescent="0.25">
      <c r="A17" s="7" t="s">
        <v>203</v>
      </c>
      <c r="B17" s="5">
        <v>75</v>
      </c>
      <c r="C17" s="6">
        <v>0</v>
      </c>
      <c r="D17" s="5">
        <v>65</v>
      </c>
      <c r="E17" s="5">
        <v>50</v>
      </c>
      <c r="F17" s="5">
        <v>20</v>
      </c>
      <c r="G17" s="6">
        <v>0</v>
      </c>
      <c r="H17" s="6">
        <v>0.72</v>
      </c>
      <c r="I17" s="6">
        <v>0.28000000000000003</v>
      </c>
    </row>
    <row r="18" spans="1:9" x14ac:dyDescent="0.25">
      <c r="A18" s="7" t="s">
        <v>204</v>
      </c>
      <c r="B18" s="5">
        <v>730</v>
      </c>
      <c r="C18" s="6">
        <v>0.01</v>
      </c>
      <c r="D18" s="5">
        <v>475</v>
      </c>
      <c r="E18" s="5">
        <v>160</v>
      </c>
      <c r="F18" s="5">
        <v>315</v>
      </c>
      <c r="G18" s="6">
        <v>0</v>
      </c>
      <c r="H18" s="6">
        <v>0.34</v>
      </c>
      <c r="I18" s="6">
        <v>0.66</v>
      </c>
    </row>
    <row r="19" spans="1:9" x14ac:dyDescent="0.25">
      <c r="A19" s="7" t="s">
        <v>69</v>
      </c>
      <c r="B19" s="5">
        <v>140075</v>
      </c>
      <c r="C19" s="6">
        <v>1</v>
      </c>
      <c r="D19" s="5">
        <v>128145</v>
      </c>
      <c r="E19" s="5">
        <v>85940</v>
      </c>
      <c r="F19" s="5">
        <v>42200</v>
      </c>
      <c r="G19" s="6">
        <v>1</v>
      </c>
      <c r="H19" s="6">
        <v>0.67</v>
      </c>
      <c r="I19" s="6">
        <v>0.33</v>
      </c>
    </row>
    <row r="20" spans="1:9" x14ac:dyDescent="0.25">
      <c r="A20" s="7"/>
    </row>
    <row r="21" spans="1:9" ht="31.5" x14ac:dyDescent="0.25">
      <c r="A21" s="7" t="s">
        <v>225</v>
      </c>
    </row>
    <row r="22" spans="1:9" ht="94.5" x14ac:dyDescent="0.25">
      <c r="A22" s="7" t="s">
        <v>215</v>
      </c>
      <c r="B22" s="4" t="s">
        <v>53</v>
      </c>
      <c r="C22" s="4" t="s">
        <v>54</v>
      </c>
      <c r="D22" s="4" t="s">
        <v>55</v>
      </c>
      <c r="E22" s="4" t="s">
        <v>56</v>
      </c>
      <c r="F22" s="4" t="s">
        <v>57</v>
      </c>
      <c r="G22" s="4" t="s">
        <v>58</v>
      </c>
      <c r="H22" s="4" t="s">
        <v>59</v>
      </c>
      <c r="I22" s="4" t="s">
        <v>60</v>
      </c>
    </row>
    <row r="23" spans="1:9" x14ac:dyDescent="0.25">
      <c r="A23" s="7" t="s">
        <v>216</v>
      </c>
      <c r="B23" s="5">
        <v>10400</v>
      </c>
      <c r="C23" s="6">
        <v>0.4</v>
      </c>
      <c r="D23" s="5">
        <v>10285</v>
      </c>
      <c r="E23" s="5">
        <v>6490</v>
      </c>
      <c r="F23" s="5">
        <v>3795</v>
      </c>
      <c r="G23" s="6">
        <v>0.4</v>
      </c>
      <c r="H23" s="6">
        <v>0.63</v>
      </c>
      <c r="I23" s="6">
        <v>0.37</v>
      </c>
    </row>
    <row r="24" spans="1:9" x14ac:dyDescent="0.25">
      <c r="A24" s="7" t="s">
        <v>217</v>
      </c>
      <c r="B24" s="5">
        <v>9375</v>
      </c>
      <c r="C24" s="6">
        <v>0.36</v>
      </c>
      <c r="D24" s="5">
        <v>9285</v>
      </c>
      <c r="E24" s="5">
        <v>5920</v>
      </c>
      <c r="F24" s="5">
        <v>3365</v>
      </c>
      <c r="G24" s="6">
        <v>0.36</v>
      </c>
      <c r="H24" s="6">
        <v>0.64</v>
      </c>
      <c r="I24" s="6">
        <v>0.36</v>
      </c>
    </row>
    <row r="25" spans="1:9" x14ac:dyDescent="0.25">
      <c r="A25" s="7" t="s">
        <v>218</v>
      </c>
      <c r="B25" s="5">
        <v>1860</v>
      </c>
      <c r="C25" s="6">
        <v>7.0000000000000007E-2</v>
      </c>
      <c r="D25" s="5">
        <v>1845</v>
      </c>
      <c r="E25" s="5">
        <v>1185</v>
      </c>
      <c r="F25" s="5">
        <v>660</v>
      </c>
      <c r="G25" s="6">
        <v>7.0000000000000007E-2</v>
      </c>
      <c r="H25" s="6">
        <v>0.64</v>
      </c>
      <c r="I25" s="6">
        <v>0.36</v>
      </c>
    </row>
    <row r="26" spans="1:9" x14ac:dyDescent="0.25">
      <c r="A26" s="7" t="s">
        <v>219</v>
      </c>
      <c r="B26" s="5">
        <v>380</v>
      </c>
      <c r="C26" s="6">
        <v>0.01</v>
      </c>
      <c r="D26" s="5">
        <v>380</v>
      </c>
      <c r="E26" s="5">
        <v>235</v>
      </c>
      <c r="F26" s="5">
        <v>140</v>
      </c>
      <c r="G26" s="6">
        <v>0.01</v>
      </c>
      <c r="H26" s="6">
        <v>0.62</v>
      </c>
      <c r="I26" s="6">
        <v>0.38</v>
      </c>
    </row>
    <row r="27" spans="1:9" x14ac:dyDescent="0.25">
      <c r="A27" s="7" t="s">
        <v>220</v>
      </c>
      <c r="B27" s="5">
        <v>305</v>
      </c>
      <c r="C27" s="6">
        <v>0.01</v>
      </c>
      <c r="D27" s="5">
        <v>300</v>
      </c>
      <c r="E27" s="5">
        <v>190</v>
      </c>
      <c r="F27" s="5">
        <v>110</v>
      </c>
      <c r="G27" s="6">
        <v>0.01</v>
      </c>
      <c r="H27" s="6">
        <v>0.63</v>
      </c>
      <c r="I27" s="6">
        <v>0.37</v>
      </c>
    </row>
    <row r="28" spans="1:9" x14ac:dyDescent="0.25">
      <c r="A28" s="7" t="s">
        <v>221</v>
      </c>
      <c r="B28" s="5">
        <v>2715</v>
      </c>
      <c r="C28" s="6">
        <v>0.1</v>
      </c>
      <c r="D28" s="5">
        <v>2680</v>
      </c>
      <c r="E28" s="5">
        <v>1635</v>
      </c>
      <c r="F28" s="5">
        <v>1040</v>
      </c>
      <c r="G28" s="6">
        <v>0.1</v>
      </c>
      <c r="H28" s="6">
        <v>0.61</v>
      </c>
      <c r="I28" s="6">
        <v>0.39</v>
      </c>
    </row>
    <row r="29" spans="1:9" x14ac:dyDescent="0.25">
      <c r="A29" s="7" t="s">
        <v>222</v>
      </c>
      <c r="B29" s="5">
        <v>500</v>
      </c>
      <c r="C29" s="6">
        <v>0.02</v>
      </c>
      <c r="D29" s="5">
        <v>495</v>
      </c>
      <c r="E29" s="5">
        <v>310</v>
      </c>
      <c r="F29" s="5">
        <v>185</v>
      </c>
      <c r="G29" s="6">
        <v>0.02</v>
      </c>
      <c r="H29" s="6">
        <v>0.62</v>
      </c>
      <c r="I29" s="6">
        <v>0.38</v>
      </c>
    </row>
    <row r="30" spans="1:9" x14ac:dyDescent="0.25">
      <c r="A30" s="7" t="s">
        <v>223</v>
      </c>
      <c r="B30" s="5">
        <v>380</v>
      </c>
      <c r="C30" s="6">
        <v>0.01</v>
      </c>
      <c r="D30" s="5">
        <v>380</v>
      </c>
      <c r="E30" s="5">
        <v>205</v>
      </c>
      <c r="F30" s="5">
        <v>175</v>
      </c>
      <c r="G30" s="6">
        <v>0.01</v>
      </c>
      <c r="H30" s="6">
        <v>0.54</v>
      </c>
      <c r="I30" s="6">
        <v>0.46</v>
      </c>
    </row>
    <row r="31" spans="1:9" x14ac:dyDescent="0.25">
      <c r="A31" s="7" t="s">
        <v>203</v>
      </c>
      <c r="B31" s="5">
        <v>20</v>
      </c>
      <c r="C31" s="6">
        <v>0</v>
      </c>
      <c r="D31" s="5">
        <v>20</v>
      </c>
      <c r="E31" s="5">
        <v>15</v>
      </c>
      <c r="F31" s="5">
        <v>5</v>
      </c>
      <c r="G31" s="6">
        <v>0</v>
      </c>
      <c r="H31" s="6">
        <v>0.79</v>
      </c>
      <c r="I31" s="6">
        <v>0.21</v>
      </c>
    </row>
    <row r="32" spans="1:9" x14ac:dyDescent="0.25">
      <c r="A32" s="7" t="s">
        <v>204</v>
      </c>
      <c r="B32" s="5">
        <v>135</v>
      </c>
      <c r="C32" s="6">
        <v>0.01</v>
      </c>
      <c r="D32" s="5">
        <v>130</v>
      </c>
      <c r="E32" s="5">
        <v>50</v>
      </c>
      <c r="F32" s="5">
        <v>80</v>
      </c>
      <c r="G32" s="6">
        <v>0.01</v>
      </c>
      <c r="H32" s="6">
        <v>0.37</v>
      </c>
      <c r="I32" s="6">
        <v>0.63</v>
      </c>
    </row>
    <row r="33" spans="1:9" x14ac:dyDescent="0.25">
      <c r="A33" s="7" t="s">
        <v>69</v>
      </c>
      <c r="B33" s="5">
        <v>26075</v>
      </c>
      <c r="C33" s="6">
        <v>1</v>
      </c>
      <c r="D33" s="5">
        <v>25795</v>
      </c>
      <c r="E33" s="5">
        <v>16230</v>
      </c>
      <c r="F33" s="5">
        <v>9565</v>
      </c>
      <c r="G33" s="6">
        <v>1</v>
      </c>
      <c r="H33" s="6">
        <v>0.63</v>
      </c>
      <c r="I33" s="6">
        <v>0.37</v>
      </c>
    </row>
    <row r="34" spans="1:9" x14ac:dyDescent="0.25">
      <c r="A34" s="7"/>
    </row>
    <row r="35" spans="1:9" ht="47.25" x14ac:dyDescent="0.25">
      <c r="A35" s="7" t="s">
        <v>226</v>
      </c>
    </row>
    <row r="36" spans="1:9" ht="94.5" x14ac:dyDescent="0.25">
      <c r="A36" s="7" t="s">
        <v>215</v>
      </c>
      <c r="B36" s="4" t="s">
        <v>53</v>
      </c>
      <c r="C36" s="4" t="s">
        <v>54</v>
      </c>
      <c r="D36" s="4" t="s">
        <v>55</v>
      </c>
      <c r="E36" s="4" t="s">
        <v>56</v>
      </c>
      <c r="F36" s="4" t="s">
        <v>57</v>
      </c>
      <c r="G36" s="4" t="s">
        <v>58</v>
      </c>
      <c r="H36" s="4" t="s">
        <v>59</v>
      </c>
      <c r="I36" s="4" t="s">
        <v>60</v>
      </c>
    </row>
    <row r="37" spans="1:9" x14ac:dyDescent="0.25">
      <c r="A37" s="7" t="s">
        <v>216</v>
      </c>
      <c r="B37" s="5">
        <v>10930</v>
      </c>
      <c r="C37" s="6">
        <v>0.39</v>
      </c>
      <c r="D37" s="5">
        <v>10770</v>
      </c>
      <c r="E37" s="5">
        <v>8745</v>
      </c>
      <c r="F37" s="5">
        <v>2025</v>
      </c>
      <c r="G37" s="6">
        <v>0.39</v>
      </c>
      <c r="H37" s="6">
        <v>0.81</v>
      </c>
      <c r="I37" s="6">
        <v>0.19</v>
      </c>
    </row>
    <row r="38" spans="1:9" x14ac:dyDescent="0.25">
      <c r="A38" s="7" t="s">
        <v>217</v>
      </c>
      <c r="B38" s="5">
        <v>9860</v>
      </c>
      <c r="C38" s="6">
        <v>0.35</v>
      </c>
      <c r="D38" s="5">
        <v>9740</v>
      </c>
      <c r="E38" s="5">
        <v>7870</v>
      </c>
      <c r="F38" s="5">
        <v>1870</v>
      </c>
      <c r="G38" s="6">
        <v>0.35</v>
      </c>
      <c r="H38" s="6">
        <v>0.81</v>
      </c>
      <c r="I38" s="6">
        <v>0.19</v>
      </c>
    </row>
    <row r="39" spans="1:9" x14ac:dyDescent="0.25">
      <c r="A39" s="7" t="s">
        <v>218</v>
      </c>
      <c r="B39" s="5">
        <v>2095</v>
      </c>
      <c r="C39" s="6">
        <v>0.08</v>
      </c>
      <c r="D39" s="5">
        <v>2070</v>
      </c>
      <c r="E39" s="5">
        <v>1690</v>
      </c>
      <c r="F39" s="5">
        <v>380</v>
      </c>
      <c r="G39" s="6">
        <v>0.08</v>
      </c>
      <c r="H39" s="6">
        <v>0.82</v>
      </c>
      <c r="I39" s="6">
        <v>0.18</v>
      </c>
    </row>
    <row r="40" spans="1:9" x14ac:dyDescent="0.25">
      <c r="A40" s="7" t="s">
        <v>219</v>
      </c>
      <c r="B40" s="5">
        <v>410</v>
      </c>
      <c r="C40" s="6">
        <v>0.01</v>
      </c>
      <c r="D40" s="5">
        <v>410</v>
      </c>
      <c r="E40" s="5">
        <v>335</v>
      </c>
      <c r="F40" s="5">
        <v>70</v>
      </c>
      <c r="G40" s="6">
        <v>0.01</v>
      </c>
      <c r="H40" s="6">
        <v>0.82</v>
      </c>
      <c r="I40" s="6">
        <v>0.18</v>
      </c>
    </row>
    <row r="41" spans="1:9" x14ac:dyDescent="0.25">
      <c r="A41" s="7" t="s">
        <v>220</v>
      </c>
      <c r="B41" s="5">
        <v>325</v>
      </c>
      <c r="C41" s="6">
        <v>0.01</v>
      </c>
      <c r="D41" s="5">
        <v>320</v>
      </c>
      <c r="E41" s="5">
        <v>250</v>
      </c>
      <c r="F41" s="5">
        <v>70</v>
      </c>
      <c r="G41" s="6">
        <v>0.01</v>
      </c>
      <c r="H41" s="6">
        <v>0.79</v>
      </c>
      <c r="I41" s="6">
        <v>0.21</v>
      </c>
    </row>
    <row r="42" spans="1:9" x14ac:dyDescent="0.25">
      <c r="A42" s="7" t="s">
        <v>221</v>
      </c>
      <c r="B42" s="5">
        <v>3085</v>
      </c>
      <c r="C42" s="6">
        <v>0.11</v>
      </c>
      <c r="D42" s="5">
        <v>3055</v>
      </c>
      <c r="E42" s="5">
        <v>2415</v>
      </c>
      <c r="F42" s="5">
        <v>645</v>
      </c>
      <c r="G42" s="6">
        <v>0.11</v>
      </c>
      <c r="H42" s="6">
        <v>0.79</v>
      </c>
      <c r="I42" s="6">
        <v>0.21</v>
      </c>
    </row>
    <row r="43" spans="1:9" x14ac:dyDescent="0.25">
      <c r="A43" s="7" t="s">
        <v>222</v>
      </c>
      <c r="B43" s="5">
        <v>545</v>
      </c>
      <c r="C43" s="6">
        <v>0.02</v>
      </c>
      <c r="D43" s="5">
        <v>535</v>
      </c>
      <c r="E43" s="5">
        <v>440</v>
      </c>
      <c r="F43" s="5">
        <v>95</v>
      </c>
      <c r="G43" s="6">
        <v>0.02</v>
      </c>
      <c r="H43" s="6">
        <v>0.82</v>
      </c>
      <c r="I43" s="6">
        <v>0.18</v>
      </c>
    </row>
    <row r="44" spans="1:9" x14ac:dyDescent="0.25">
      <c r="A44" s="7" t="s">
        <v>223</v>
      </c>
      <c r="B44" s="5">
        <v>455</v>
      </c>
      <c r="C44" s="6">
        <v>0.02</v>
      </c>
      <c r="D44" s="5">
        <v>445</v>
      </c>
      <c r="E44" s="5">
        <v>360</v>
      </c>
      <c r="F44" s="5">
        <v>90</v>
      </c>
      <c r="G44" s="6">
        <v>0.02</v>
      </c>
      <c r="H44" s="6">
        <v>0.8</v>
      </c>
      <c r="I44" s="6">
        <v>0.2</v>
      </c>
    </row>
    <row r="45" spans="1:9" x14ac:dyDescent="0.25">
      <c r="A45" s="7" t="s">
        <v>203</v>
      </c>
      <c r="B45" s="5">
        <v>15</v>
      </c>
      <c r="C45" s="6">
        <v>0</v>
      </c>
      <c r="D45" s="5">
        <v>15</v>
      </c>
      <c r="E45" s="5">
        <v>10</v>
      </c>
      <c r="F45" s="5">
        <v>5</v>
      </c>
      <c r="G45" s="6">
        <v>0</v>
      </c>
      <c r="H45" s="6">
        <v>0.8</v>
      </c>
      <c r="I45" s="6">
        <v>0.2</v>
      </c>
    </row>
    <row r="46" spans="1:9" x14ac:dyDescent="0.25">
      <c r="A46" s="7" t="s">
        <v>204</v>
      </c>
      <c r="B46" s="5">
        <v>85</v>
      </c>
      <c r="C46" s="6">
        <v>0</v>
      </c>
      <c r="D46" s="5">
        <v>85</v>
      </c>
      <c r="E46" s="5">
        <v>60</v>
      </c>
      <c r="F46" s="5">
        <v>25</v>
      </c>
      <c r="G46" s="6">
        <v>0</v>
      </c>
      <c r="H46" s="6">
        <v>0.7</v>
      </c>
      <c r="I46" s="6">
        <v>0.3</v>
      </c>
    </row>
    <row r="47" spans="1:9" x14ac:dyDescent="0.25">
      <c r="A47" s="7" t="s">
        <v>69</v>
      </c>
      <c r="B47" s="5">
        <v>27805</v>
      </c>
      <c r="C47" s="6">
        <v>1</v>
      </c>
      <c r="D47" s="5">
        <v>27450</v>
      </c>
      <c r="E47" s="5">
        <v>22180</v>
      </c>
      <c r="F47" s="5">
        <v>5270</v>
      </c>
      <c r="G47" s="6">
        <v>1</v>
      </c>
      <c r="H47" s="6">
        <v>0.81</v>
      </c>
      <c r="I47" s="6">
        <v>0.19</v>
      </c>
    </row>
    <row r="48" spans="1:9" x14ac:dyDescent="0.25">
      <c r="A48" s="7"/>
    </row>
    <row r="49" spans="1:9" ht="47.25" x14ac:dyDescent="0.25">
      <c r="A49" s="7" t="s">
        <v>227</v>
      </c>
    </row>
    <row r="50" spans="1:9" ht="94.5" x14ac:dyDescent="0.25">
      <c r="A50" s="7" t="s">
        <v>215</v>
      </c>
      <c r="B50" s="4" t="s">
        <v>53</v>
      </c>
      <c r="C50" s="4" t="s">
        <v>54</v>
      </c>
      <c r="D50" s="4" t="s">
        <v>55</v>
      </c>
      <c r="E50" s="4" t="s">
        <v>56</v>
      </c>
      <c r="F50" s="4" t="s">
        <v>57</v>
      </c>
      <c r="G50" s="4" t="s">
        <v>58</v>
      </c>
      <c r="H50" s="4" t="s">
        <v>59</v>
      </c>
      <c r="I50" s="4" t="s">
        <v>60</v>
      </c>
    </row>
    <row r="51" spans="1:9" x14ac:dyDescent="0.25">
      <c r="A51" s="7" t="s">
        <v>216</v>
      </c>
      <c r="B51" s="5">
        <v>3330</v>
      </c>
      <c r="C51" s="6">
        <v>0.42</v>
      </c>
      <c r="D51" s="5">
        <v>3085</v>
      </c>
      <c r="E51" s="5">
        <v>2575</v>
      </c>
      <c r="F51" s="5">
        <v>515</v>
      </c>
      <c r="G51" s="6">
        <v>0.43</v>
      </c>
      <c r="H51" s="6">
        <v>0.83</v>
      </c>
      <c r="I51" s="6">
        <v>0.17</v>
      </c>
    </row>
    <row r="52" spans="1:9" x14ac:dyDescent="0.25">
      <c r="A52" s="7" t="s">
        <v>217</v>
      </c>
      <c r="B52" s="5">
        <v>2815</v>
      </c>
      <c r="C52" s="6">
        <v>0.35</v>
      </c>
      <c r="D52" s="5">
        <v>2540</v>
      </c>
      <c r="E52" s="5">
        <v>2045</v>
      </c>
      <c r="F52" s="5">
        <v>495</v>
      </c>
      <c r="G52" s="6">
        <v>0.35</v>
      </c>
      <c r="H52" s="6">
        <v>0.8</v>
      </c>
      <c r="I52" s="6">
        <v>0.2</v>
      </c>
    </row>
    <row r="53" spans="1:9" x14ac:dyDescent="0.25">
      <c r="A53" s="7" t="s">
        <v>218</v>
      </c>
      <c r="B53" s="5">
        <v>555</v>
      </c>
      <c r="C53" s="6">
        <v>7.0000000000000007E-2</v>
      </c>
      <c r="D53" s="5">
        <v>490</v>
      </c>
      <c r="E53" s="5">
        <v>395</v>
      </c>
      <c r="F53" s="5">
        <v>95</v>
      </c>
      <c r="G53" s="6">
        <v>7.0000000000000007E-2</v>
      </c>
      <c r="H53" s="6">
        <v>0.81</v>
      </c>
      <c r="I53" s="6">
        <v>0.19</v>
      </c>
    </row>
    <row r="54" spans="1:9" x14ac:dyDescent="0.25">
      <c r="A54" s="7" t="s">
        <v>219</v>
      </c>
      <c r="B54" s="5">
        <v>80</v>
      </c>
      <c r="C54" s="6">
        <v>0.01</v>
      </c>
      <c r="D54" s="5">
        <v>75</v>
      </c>
      <c r="E54" s="5">
        <v>65</v>
      </c>
      <c r="F54" s="5">
        <v>10</v>
      </c>
      <c r="G54" s="6">
        <v>0.01</v>
      </c>
      <c r="H54" s="6">
        <v>0.85</v>
      </c>
      <c r="I54" s="6">
        <v>0.15</v>
      </c>
    </row>
    <row r="55" spans="1:9" x14ac:dyDescent="0.25">
      <c r="A55" s="7" t="s">
        <v>220</v>
      </c>
      <c r="B55" s="5">
        <v>100</v>
      </c>
      <c r="C55" s="6">
        <v>0.01</v>
      </c>
      <c r="D55" s="5">
        <v>85</v>
      </c>
      <c r="E55" s="5">
        <v>75</v>
      </c>
      <c r="F55" s="5">
        <v>10</v>
      </c>
      <c r="G55" s="6">
        <v>0.01</v>
      </c>
      <c r="H55" s="6">
        <v>0.88</v>
      </c>
      <c r="I55" s="6">
        <v>0.12</v>
      </c>
    </row>
    <row r="56" spans="1:9" x14ac:dyDescent="0.25">
      <c r="A56" s="7" t="s">
        <v>221</v>
      </c>
      <c r="B56" s="5">
        <v>640</v>
      </c>
      <c r="C56" s="6">
        <v>0.08</v>
      </c>
      <c r="D56" s="5">
        <v>560</v>
      </c>
      <c r="E56" s="5">
        <v>460</v>
      </c>
      <c r="F56" s="5">
        <v>100</v>
      </c>
      <c r="G56" s="6">
        <v>0.08</v>
      </c>
      <c r="H56" s="6">
        <v>0.82</v>
      </c>
      <c r="I56" s="6">
        <v>0.18</v>
      </c>
    </row>
    <row r="57" spans="1:9" x14ac:dyDescent="0.25">
      <c r="A57" s="7" t="s">
        <v>222</v>
      </c>
      <c r="B57" s="5">
        <v>140</v>
      </c>
      <c r="C57" s="6">
        <v>0.02</v>
      </c>
      <c r="D57" s="5">
        <v>130</v>
      </c>
      <c r="E57" s="5">
        <v>110</v>
      </c>
      <c r="F57" s="5">
        <v>20</v>
      </c>
      <c r="G57" s="6">
        <v>0.02</v>
      </c>
      <c r="H57" s="6">
        <v>0.84</v>
      </c>
      <c r="I57" s="6">
        <v>0.16</v>
      </c>
    </row>
    <row r="58" spans="1:9" x14ac:dyDescent="0.25">
      <c r="A58" s="7" t="s">
        <v>223</v>
      </c>
      <c r="B58" s="5">
        <v>125</v>
      </c>
      <c r="C58" s="6">
        <v>0.02</v>
      </c>
      <c r="D58" s="5">
        <v>115</v>
      </c>
      <c r="E58" s="5">
        <v>95</v>
      </c>
      <c r="F58" s="5">
        <v>20</v>
      </c>
      <c r="G58" s="6">
        <v>0.02</v>
      </c>
      <c r="H58" s="6">
        <v>0.84</v>
      </c>
      <c r="I58" s="6">
        <v>0.16</v>
      </c>
    </row>
    <row r="59" spans="1:9" x14ac:dyDescent="0.25">
      <c r="A59" s="7" t="s">
        <v>203</v>
      </c>
      <c r="B59" s="5" t="s">
        <v>70</v>
      </c>
      <c r="C59" s="6">
        <v>2.9999999999999997E-4</v>
      </c>
      <c r="D59" s="5" t="s">
        <v>70</v>
      </c>
      <c r="E59" s="5" t="s">
        <v>70</v>
      </c>
      <c r="F59" s="5" t="s">
        <v>70</v>
      </c>
      <c r="G59" s="6">
        <v>2.9999999999999997E-4</v>
      </c>
      <c r="H59" s="6">
        <v>0.5</v>
      </c>
      <c r="I59" s="6">
        <v>0.5</v>
      </c>
    </row>
    <row r="60" spans="1:9" x14ac:dyDescent="0.25">
      <c r="A60" s="7" t="s">
        <v>204</v>
      </c>
      <c r="B60" s="5">
        <v>155</v>
      </c>
      <c r="C60" s="6">
        <v>0.02</v>
      </c>
      <c r="D60" s="5">
        <v>90</v>
      </c>
      <c r="E60" s="5">
        <v>10</v>
      </c>
      <c r="F60" s="5">
        <v>80</v>
      </c>
      <c r="G60" s="6">
        <v>0.01</v>
      </c>
      <c r="H60" s="6">
        <v>0.09</v>
      </c>
      <c r="I60" s="6">
        <v>0.91</v>
      </c>
    </row>
    <row r="61" spans="1:9" x14ac:dyDescent="0.25">
      <c r="A61" s="7" t="s">
        <v>69</v>
      </c>
      <c r="B61" s="5">
        <v>7945</v>
      </c>
      <c r="C61" s="6">
        <v>1</v>
      </c>
      <c r="D61" s="5">
        <v>7170</v>
      </c>
      <c r="E61" s="5">
        <v>5825</v>
      </c>
      <c r="F61" s="5">
        <v>1345</v>
      </c>
      <c r="G61" s="6">
        <v>1</v>
      </c>
      <c r="H61" s="6">
        <v>0.81</v>
      </c>
      <c r="I61" s="6">
        <v>0.19</v>
      </c>
    </row>
    <row r="62" spans="1:9" x14ac:dyDescent="0.25">
      <c r="A62" s="7"/>
    </row>
    <row r="63" spans="1:9" ht="31.5" x14ac:dyDescent="0.25">
      <c r="A63" s="7" t="s">
        <v>228</v>
      </c>
    </row>
    <row r="64" spans="1:9" ht="94.5" x14ac:dyDescent="0.25">
      <c r="A64" s="7" t="s">
        <v>215</v>
      </c>
      <c r="B64" s="4" t="s">
        <v>53</v>
      </c>
      <c r="C64" s="4" t="s">
        <v>54</v>
      </c>
      <c r="D64" s="4" t="s">
        <v>55</v>
      </c>
      <c r="E64" s="4" t="s">
        <v>56</v>
      </c>
      <c r="F64" s="4" t="s">
        <v>57</v>
      </c>
      <c r="G64" s="4" t="s">
        <v>58</v>
      </c>
      <c r="H64" s="4" t="s">
        <v>59</v>
      </c>
      <c r="I64" s="4" t="s">
        <v>60</v>
      </c>
    </row>
    <row r="65" spans="1:9" x14ac:dyDescent="0.25">
      <c r="A65" s="7" t="s">
        <v>216</v>
      </c>
      <c r="B65" s="5">
        <v>630</v>
      </c>
      <c r="C65" s="6">
        <v>0.39</v>
      </c>
      <c r="D65" s="5">
        <v>610</v>
      </c>
      <c r="E65" s="5">
        <v>245</v>
      </c>
      <c r="F65" s="5">
        <v>365</v>
      </c>
      <c r="G65" s="6">
        <v>0.39</v>
      </c>
      <c r="H65" s="6">
        <v>0.4</v>
      </c>
      <c r="I65" s="6">
        <v>0.6</v>
      </c>
    </row>
    <row r="66" spans="1:9" x14ac:dyDescent="0.25">
      <c r="A66" s="7" t="s">
        <v>217</v>
      </c>
      <c r="B66" s="5">
        <v>665</v>
      </c>
      <c r="C66" s="6">
        <v>0.41</v>
      </c>
      <c r="D66" s="5">
        <v>630</v>
      </c>
      <c r="E66" s="5">
        <v>255</v>
      </c>
      <c r="F66" s="5">
        <v>380</v>
      </c>
      <c r="G66" s="6">
        <v>0.41</v>
      </c>
      <c r="H66" s="6">
        <v>0.4</v>
      </c>
      <c r="I66" s="6">
        <v>0.6</v>
      </c>
    </row>
    <row r="67" spans="1:9" x14ac:dyDescent="0.25">
      <c r="A67" s="7" t="s">
        <v>218</v>
      </c>
      <c r="B67" s="5">
        <v>120</v>
      </c>
      <c r="C67" s="6">
        <v>7.0000000000000007E-2</v>
      </c>
      <c r="D67" s="5">
        <v>115</v>
      </c>
      <c r="E67" s="5">
        <v>50</v>
      </c>
      <c r="F67" s="5">
        <v>65</v>
      </c>
      <c r="G67" s="6">
        <v>7.0000000000000007E-2</v>
      </c>
      <c r="H67" s="6">
        <v>0.42</v>
      </c>
      <c r="I67" s="6">
        <v>0.57999999999999996</v>
      </c>
    </row>
    <row r="68" spans="1:9" x14ac:dyDescent="0.25">
      <c r="A68" s="7" t="s">
        <v>219</v>
      </c>
      <c r="B68" s="5">
        <v>20</v>
      </c>
      <c r="C68" s="6">
        <v>0.01</v>
      </c>
      <c r="D68" s="5">
        <v>20</v>
      </c>
      <c r="E68" s="5">
        <v>5</v>
      </c>
      <c r="F68" s="5">
        <v>15</v>
      </c>
      <c r="G68" s="6">
        <v>0.01</v>
      </c>
      <c r="H68" s="6">
        <v>0.3</v>
      </c>
      <c r="I68" s="6">
        <v>0.7</v>
      </c>
    </row>
    <row r="69" spans="1:9" x14ac:dyDescent="0.25">
      <c r="A69" s="7" t="s">
        <v>220</v>
      </c>
      <c r="B69" s="5">
        <v>15</v>
      </c>
      <c r="C69" s="6">
        <v>0.01</v>
      </c>
      <c r="D69" s="5">
        <v>15</v>
      </c>
      <c r="E69" s="5">
        <v>5</v>
      </c>
      <c r="F69" s="5">
        <v>10</v>
      </c>
      <c r="G69" s="6">
        <v>0.01</v>
      </c>
      <c r="H69" s="6">
        <v>0.35</v>
      </c>
      <c r="I69" s="6">
        <v>0.65</v>
      </c>
    </row>
    <row r="70" spans="1:9" x14ac:dyDescent="0.25">
      <c r="A70" s="7" t="s">
        <v>221</v>
      </c>
      <c r="B70" s="5">
        <v>125</v>
      </c>
      <c r="C70" s="6">
        <v>0.08</v>
      </c>
      <c r="D70" s="5">
        <v>115</v>
      </c>
      <c r="E70" s="5">
        <v>50</v>
      </c>
      <c r="F70" s="5">
        <v>65</v>
      </c>
      <c r="G70" s="6">
        <v>0.08</v>
      </c>
      <c r="H70" s="6">
        <v>0.44</v>
      </c>
      <c r="I70" s="6">
        <v>0.56000000000000005</v>
      </c>
    </row>
    <row r="71" spans="1:9" x14ac:dyDescent="0.25">
      <c r="A71" s="7" t="s">
        <v>222</v>
      </c>
      <c r="B71" s="5">
        <v>30</v>
      </c>
      <c r="C71" s="6">
        <v>0.02</v>
      </c>
      <c r="D71" s="5">
        <v>30</v>
      </c>
      <c r="E71" s="5">
        <v>10</v>
      </c>
      <c r="F71" s="5">
        <v>20</v>
      </c>
      <c r="G71" s="6">
        <v>0.02</v>
      </c>
      <c r="H71" s="6">
        <v>0.33</v>
      </c>
      <c r="I71" s="6">
        <v>0.67</v>
      </c>
    </row>
    <row r="72" spans="1:9" x14ac:dyDescent="0.25">
      <c r="A72" s="7" t="s">
        <v>223</v>
      </c>
      <c r="B72" s="5">
        <v>10</v>
      </c>
      <c r="C72" s="6">
        <v>0.01</v>
      </c>
      <c r="D72" s="5">
        <v>10</v>
      </c>
      <c r="E72" s="5" t="s">
        <v>70</v>
      </c>
      <c r="F72" s="5">
        <v>10</v>
      </c>
      <c r="G72" s="6">
        <v>0.01</v>
      </c>
      <c r="H72" s="6">
        <v>0.1111</v>
      </c>
      <c r="I72" s="6">
        <v>0.89</v>
      </c>
    </row>
    <row r="73" spans="1:9" x14ac:dyDescent="0.25">
      <c r="A73" s="7" t="s">
        <v>203</v>
      </c>
      <c r="B73" s="5" t="s">
        <v>70</v>
      </c>
      <c r="C73" s="6">
        <v>5.9999999999999995E-4</v>
      </c>
      <c r="D73" s="5" t="s">
        <v>70</v>
      </c>
      <c r="E73" s="5" t="s">
        <v>70</v>
      </c>
      <c r="F73" s="5">
        <v>0</v>
      </c>
      <c r="G73" s="6">
        <v>5.9999999999999995E-4</v>
      </c>
      <c r="H73" s="6">
        <v>1</v>
      </c>
      <c r="I73" s="6">
        <v>0</v>
      </c>
    </row>
    <row r="74" spans="1:9" x14ac:dyDescent="0.25">
      <c r="A74" s="7" t="s">
        <v>204</v>
      </c>
      <c r="B74" s="5">
        <v>5</v>
      </c>
      <c r="C74" s="6">
        <v>0</v>
      </c>
      <c r="D74" s="5">
        <v>5</v>
      </c>
      <c r="E74" s="5">
        <v>0</v>
      </c>
      <c r="F74" s="5">
        <v>5</v>
      </c>
      <c r="G74" s="6">
        <v>0</v>
      </c>
      <c r="H74" s="6">
        <v>0</v>
      </c>
      <c r="I74" s="6">
        <v>1</v>
      </c>
    </row>
    <row r="75" spans="1:9" x14ac:dyDescent="0.25">
      <c r="A75" s="7" t="s">
        <v>69</v>
      </c>
      <c r="B75" s="5">
        <v>1620</v>
      </c>
      <c r="C75" s="6">
        <v>1</v>
      </c>
      <c r="D75" s="5">
        <v>1550</v>
      </c>
      <c r="E75" s="5">
        <v>620</v>
      </c>
      <c r="F75" s="5">
        <v>930</v>
      </c>
      <c r="G75" s="6">
        <v>1</v>
      </c>
      <c r="H75" s="6">
        <v>0.4</v>
      </c>
      <c r="I75" s="6">
        <v>0.6</v>
      </c>
    </row>
    <row r="76" spans="1:9" x14ac:dyDescent="0.25">
      <c r="A76" s="7"/>
    </row>
    <row r="77" spans="1:9" ht="31.5" x14ac:dyDescent="0.25">
      <c r="A77" s="7" t="s">
        <v>229</v>
      </c>
    </row>
    <row r="78" spans="1:9" ht="94.5" x14ac:dyDescent="0.25">
      <c r="A78" s="7" t="s">
        <v>215</v>
      </c>
      <c r="B78" s="4" t="s">
        <v>53</v>
      </c>
      <c r="C78" s="4" t="s">
        <v>54</v>
      </c>
      <c r="D78" s="4" t="s">
        <v>55</v>
      </c>
      <c r="E78" s="4" t="s">
        <v>56</v>
      </c>
      <c r="F78" s="4" t="s">
        <v>57</v>
      </c>
      <c r="G78" s="4" t="s">
        <v>58</v>
      </c>
      <c r="H78" s="4" t="s">
        <v>59</v>
      </c>
      <c r="I78" s="4" t="s">
        <v>60</v>
      </c>
    </row>
    <row r="79" spans="1:9" x14ac:dyDescent="0.25">
      <c r="A79" s="7" t="s">
        <v>216</v>
      </c>
      <c r="B79" s="5">
        <v>1650</v>
      </c>
      <c r="C79" s="6">
        <v>0.36</v>
      </c>
      <c r="D79" s="5">
        <v>1610</v>
      </c>
      <c r="E79" s="5">
        <v>1195</v>
      </c>
      <c r="F79" s="5">
        <v>415</v>
      </c>
      <c r="G79" s="6">
        <v>0.36</v>
      </c>
      <c r="H79" s="6">
        <v>0.74</v>
      </c>
      <c r="I79" s="6">
        <v>0.26</v>
      </c>
    </row>
    <row r="80" spans="1:9" x14ac:dyDescent="0.25">
      <c r="A80" s="7" t="s">
        <v>217</v>
      </c>
      <c r="B80" s="5">
        <v>1815</v>
      </c>
      <c r="C80" s="6">
        <v>0.39</v>
      </c>
      <c r="D80" s="5">
        <v>1760</v>
      </c>
      <c r="E80" s="5">
        <v>1320</v>
      </c>
      <c r="F80" s="5">
        <v>445</v>
      </c>
      <c r="G80" s="6">
        <v>0.39</v>
      </c>
      <c r="H80" s="6">
        <v>0.75</v>
      </c>
      <c r="I80" s="6">
        <v>0.25</v>
      </c>
    </row>
    <row r="81" spans="1:9" x14ac:dyDescent="0.25">
      <c r="A81" s="7" t="s">
        <v>218</v>
      </c>
      <c r="B81" s="5">
        <v>375</v>
      </c>
      <c r="C81" s="6">
        <v>0.08</v>
      </c>
      <c r="D81" s="5">
        <v>370</v>
      </c>
      <c r="E81" s="5">
        <v>270</v>
      </c>
      <c r="F81" s="5">
        <v>100</v>
      </c>
      <c r="G81" s="6">
        <v>0.08</v>
      </c>
      <c r="H81" s="6">
        <v>0.73</v>
      </c>
      <c r="I81" s="6">
        <v>0.27</v>
      </c>
    </row>
    <row r="82" spans="1:9" x14ac:dyDescent="0.25">
      <c r="A82" s="7" t="s">
        <v>219</v>
      </c>
      <c r="B82" s="5">
        <v>50</v>
      </c>
      <c r="C82" s="6">
        <v>0.01</v>
      </c>
      <c r="D82" s="5">
        <v>50</v>
      </c>
      <c r="E82" s="5">
        <v>35</v>
      </c>
      <c r="F82" s="5">
        <v>15</v>
      </c>
      <c r="G82" s="6">
        <v>0.01</v>
      </c>
      <c r="H82" s="6">
        <v>0.74</v>
      </c>
      <c r="I82" s="6">
        <v>0.26</v>
      </c>
    </row>
    <row r="83" spans="1:9" x14ac:dyDescent="0.25">
      <c r="A83" s="7" t="s">
        <v>220</v>
      </c>
      <c r="B83" s="5">
        <v>50</v>
      </c>
      <c r="C83" s="6">
        <v>0.01</v>
      </c>
      <c r="D83" s="5">
        <v>45</v>
      </c>
      <c r="E83" s="5">
        <v>40</v>
      </c>
      <c r="F83" s="5">
        <v>5</v>
      </c>
      <c r="G83" s="6">
        <v>0.01</v>
      </c>
      <c r="H83" s="6">
        <v>0.87</v>
      </c>
      <c r="I83" s="6">
        <v>0.13</v>
      </c>
    </row>
    <row r="84" spans="1:9" x14ac:dyDescent="0.25">
      <c r="A84" s="7" t="s">
        <v>221</v>
      </c>
      <c r="B84" s="5">
        <v>495</v>
      </c>
      <c r="C84" s="6">
        <v>0.11</v>
      </c>
      <c r="D84" s="5">
        <v>485</v>
      </c>
      <c r="E84" s="5">
        <v>365</v>
      </c>
      <c r="F84" s="5">
        <v>120</v>
      </c>
      <c r="G84" s="6">
        <v>0.11</v>
      </c>
      <c r="H84" s="6">
        <v>0.75</v>
      </c>
      <c r="I84" s="6">
        <v>0.25</v>
      </c>
    </row>
    <row r="85" spans="1:9" x14ac:dyDescent="0.25">
      <c r="A85" s="7" t="s">
        <v>222</v>
      </c>
      <c r="B85" s="5">
        <v>85</v>
      </c>
      <c r="C85" s="6">
        <v>0.02</v>
      </c>
      <c r="D85" s="5">
        <v>80</v>
      </c>
      <c r="E85" s="5">
        <v>65</v>
      </c>
      <c r="F85" s="5">
        <v>15</v>
      </c>
      <c r="G85" s="6">
        <v>0.02</v>
      </c>
      <c r="H85" s="6">
        <v>0.81</v>
      </c>
      <c r="I85" s="6">
        <v>0.19</v>
      </c>
    </row>
    <row r="86" spans="1:9" x14ac:dyDescent="0.25">
      <c r="A86" s="7" t="s">
        <v>223</v>
      </c>
      <c r="B86" s="5">
        <v>80</v>
      </c>
      <c r="C86" s="6">
        <v>0.02</v>
      </c>
      <c r="D86" s="5">
        <v>80</v>
      </c>
      <c r="E86" s="5">
        <v>60</v>
      </c>
      <c r="F86" s="5">
        <v>15</v>
      </c>
      <c r="G86" s="6">
        <v>0.02</v>
      </c>
      <c r="H86" s="6">
        <v>0.78</v>
      </c>
      <c r="I86" s="6">
        <v>0.22</v>
      </c>
    </row>
    <row r="87" spans="1:9" x14ac:dyDescent="0.25">
      <c r="A87" s="7" t="s">
        <v>204</v>
      </c>
      <c r="B87" s="5" t="s">
        <v>70</v>
      </c>
      <c r="C87" s="6">
        <v>0</v>
      </c>
      <c r="D87" s="5" t="s">
        <v>70</v>
      </c>
      <c r="E87" s="5" t="s">
        <v>70</v>
      </c>
      <c r="F87" s="5">
        <v>0</v>
      </c>
      <c r="G87" s="6">
        <v>2.0000000000000001E-4</v>
      </c>
      <c r="H87" s="6">
        <v>1</v>
      </c>
      <c r="I87" s="6">
        <v>0</v>
      </c>
    </row>
    <row r="88" spans="1:9" x14ac:dyDescent="0.25">
      <c r="A88" s="7" t="s">
        <v>69</v>
      </c>
      <c r="B88" s="5">
        <v>4600</v>
      </c>
      <c r="C88" s="6">
        <v>1</v>
      </c>
      <c r="D88" s="5">
        <v>4480</v>
      </c>
      <c r="E88" s="5">
        <v>3350</v>
      </c>
      <c r="F88" s="5">
        <v>1130</v>
      </c>
      <c r="G88" s="6">
        <v>1</v>
      </c>
      <c r="H88" s="6">
        <v>0.75</v>
      </c>
      <c r="I88" s="6">
        <v>0.25</v>
      </c>
    </row>
    <row r="89" spans="1:9" x14ac:dyDescent="0.25">
      <c r="A89" s="7"/>
    </row>
    <row r="90" spans="1:9" ht="47.25" x14ac:dyDescent="0.25">
      <c r="A90" s="7" t="s">
        <v>230</v>
      </c>
    </row>
    <row r="91" spans="1:9" ht="94.5" x14ac:dyDescent="0.25">
      <c r="A91" s="7" t="s">
        <v>215</v>
      </c>
      <c r="B91" s="4" t="s">
        <v>53</v>
      </c>
      <c r="C91" s="4" t="s">
        <v>54</v>
      </c>
      <c r="D91" s="4" t="s">
        <v>55</v>
      </c>
      <c r="E91" s="4" t="s">
        <v>56</v>
      </c>
      <c r="F91" s="4" t="s">
        <v>57</v>
      </c>
      <c r="G91" s="4" t="s">
        <v>58</v>
      </c>
      <c r="H91" s="4" t="s">
        <v>59</v>
      </c>
      <c r="I91" s="4" t="s">
        <v>60</v>
      </c>
    </row>
    <row r="92" spans="1:9" x14ac:dyDescent="0.25">
      <c r="A92" s="7" t="s">
        <v>216</v>
      </c>
      <c r="B92" s="5">
        <v>4010</v>
      </c>
      <c r="C92" s="6">
        <v>0.35</v>
      </c>
      <c r="D92" s="5">
        <v>3655</v>
      </c>
      <c r="E92" s="5">
        <v>3135</v>
      </c>
      <c r="F92" s="5">
        <v>520</v>
      </c>
      <c r="G92" s="6">
        <v>0.35</v>
      </c>
      <c r="H92" s="6">
        <v>0.86</v>
      </c>
      <c r="I92" s="6">
        <v>0.14000000000000001</v>
      </c>
    </row>
    <row r="93" spans="1:9" x14ac:dyDescent="0.25">
      <c r="A93" s="7" t="s">
        <v>217</v>
      </c>
      <c r="B93" s="5">
        <v>4210</v>
      </c>
      <c r="C93" s="6">
        <v>0.37</v>
      </c>
      <c r="D93" s="5">
        <v>3935</v>
      </c>
      <c r="E93" s="5">
        <v>3390</v>
      </c>
      <c r="F93" s="5">
        <v>545</v>
      </c>
      <c r="G93" s="6">
        <v>0.37</v>
      </c>
      <c r="H93" s="6">
        <v>0.86</v>
      </c>
      <c r="I93" s="6">
        <v>0.14000000000000001</v>
      </c>
    </row>
    <row r="94" spans="1:9" x14ac:dyDescent="0.25">
      <c r="A94" s="7" t="s">
        <v>218</v>
      </c>
      <c r="B94" s="5">
        <v>935</v>
      </c>
      <c r="C94" s="6">
        <v>0.08</v>
      </c>
      <c r="D94" s="5">
        <v>870</v>
      </c>
      <c r="E94" s="5">
        <v>750</v>
      </c>
      <c r="F94" s="5">
        <v>120</v>
      </c>
      <c r="G94" s="6">
        <v>0.08</v>
      </c>
      <c r="H94" s="6">
        <v>0.86</v>
      </c>
      <c r="I94" s="6">
        <v>0.14000000000000001</v>
      </c>
    </row>
    <row r="95" spans="1:9" x14ac:dyDescent="0.25">
      <c r="A95" s="7" t="s">
        <v>219</v>
      </c>
      <c r="B95" s="5">
        <v>175</v>
      </c>
      <c r="C95" s="6">
        <v>0.02</v>
      </c>
      <c r="D95" s="5">
        <v>160</v>
      </c>
      <c r="E95" s="5">
        <v>135</v>
      </c>
      <c r="F95" s="5">
        <v>25</v>
      </c>
      <c r="G95" s="6">
        <v>0.02</v>
      </c>
      <c r="H95" s="6">
        <v>0.85</v>
      </c>
      <c r="I95" s="6">
        <v>0.15</v>
      </c>
    </row>
    <row r="96" spans="1:9" x14ac:dyDescent="0.25">
      <c r="A96" s="7" t="s">
        <v>220</v>
      </c>
      <c r="B96" s="5">
        <v>105</v>
      </c>
      <c r="C96" s="6">
        <v>0.01</v>
      </c>
      <c r="D96" s="5">
        <v>95</v>
      </c>
      <c r="E96" s="5">
        <v>75</v>
      </c>
      <c r="F96" s="5">
        <v>20</v>
      </c>
      <c r="G96" s="6">
        <v>0.01</v>
      </c>
      <c r="H96" s="6">
        <v>0.79</v>
      </c>
      <c r="I96" s="6">
        <v>0.21</v>
      </c>
    </row>
    <row r="97" spans="1:9" x14ac:dyDescent="0.25">
      <c r="A97" s="7" t="s">
        <v>221</v>
      </c>
      <c r="B97" s="5">
        <v>1530</v>
      </c>
      <c r="C97" s="6">
        <v>0.13</v>
      </c>
      <c r="D97" s="5">
        <v>1415</v>
      </c>
      <c r="E97" s="5">
        <v>1220</v>
      </c>
      <c r="F97" s="5">
        <v>195</v>
      </c>
      <c r="G97" s="6">
        <v>0.13</v>
      </c>
      <c r="H97" s="6">
        <v>0.86</v>
      </c>
      <c r="I97" s="6">
        <v>0.14000000000000001</v>
      </c>
    </row>
    <row r="98" spans="1:9" x14ac:dyDescent="0.25">
      <c r="A98" s="7" t="s">
        <v>222</v>
      </c>
      <c r="B98" s="5">
        <v>275</v>
      </c>
      <c r="C98" s="6">
        <v>0.02</v>
      </c>
      <c r="D98" s="5">
        <v>255</v>
      </c>
      <c r="E98" s="5">
        <v>215</v>
      </c>
      <c r="F98" s="5">
        <v>40</v>
      </c>
      <c r="G98" s="6">
        <v>0.02</v>
      </c>
      <c r="H98" s="6">
        <v>0.84</v>
      </c>
      <c r="I98" s="6">
        <v>0.16</v>
      </c>
    </row>
    <row r="99" spans="1:9" x14ac:dyDescent="0.25">
      <c r="A99" s="7" t="s">
        <v>223</v>
      </c>
      <c r="B99" s="5">
        <v>180</v>
      </c>
      <c r="C99" s="6">
        <v>0.02</v>
      </c>
      <c r="D99" s="5">
        <v>165</v>
      </c>
      <c r="E99" s="5">
        <v>140</v>
      </c>
      <c r="F99" s="5">
        <v>20</v>
      </c>
      <c r="G99" s="6">
        <v>0.02</v>
      </c>
      <c r="H99" s="6">
        <v>0.87</v>
      </c>
      <c r="I99" s="6">
        <v>0.13</v>
      </c>
    </row>
    <row r="100" spans="1:9" x14ac:dyDescent="0.25">
      <c r="A100" s="7" t="s">
        <v>203</v>
      </c>
      <c r="B100" s="5">
        <v>5</v>
      </c>
      <c r="C100" s="6">
        <v>0</v>
      </c>
      <c r="D100" s="5">
        <v>5</v>
      </c>
      <c r="E100" s="5">
        <v>5</v>
      </c>
      <c r="F100" s="5" t="s">
        <v>70</v>
      </c>
      <c r="G100" s="6">
        <v>0</v>
      </c>
      <c r="H100" s="6">
        <v>0.8</v>
      </c>
      <c r="I100" s="6">
        <v>0.2</v>
      </c>
    </row>
    <row r="101" spans="1:9" x14ac:dyDescent="0.25">
      <c r="A101" s="7" t="s">
        <v>204</v>
      </c>
      <c r="B101" s="5">
        <v>20</v>
      </c>
      <c r="C101" s="6">
        <v>0</v>
      </c>
      <c r="D101" s="5">
        <v>15</v>
      </c>
      <c r="E101" s="5">
        <v>10</v>
      </c>
      <c r="F101" s="5">
        <v>5</v>
      </c>
      <c r="G101" s="6">
        <v>0</v>
      </c>
      <c r="H101" s="6">
        <v>0.73</v>
      </c>
      <c r="I101" s="6">
        <v>0.27</v>
      </c>
    </row>
    <row r="102" spans="1:9" x14ac:dyDescent="0.25">
      <c r="A102" s="7" t="s">
        <v>69</v>
      </c>
      <c r="B102" s="5">
        <v>11450</v>
      </c>
      <c r="C102" s="6">
        <v>1</v>
      </c>
      <c r="D102" s="5">
        <v>10565</v>
      </c>
      <c r="E102" s="5">
        <v>9075</v>
      </c>
      <c r="F102" s="5">
        <v>1490</v>
      </c>
      <c r="G102" s="6">
        <v>1</v>
      </c>
      <c r="H102" s="6">
        <v>0.86</v>
      </c>
      <c r="I102" s="6">
        <v>0.14000000000000001</v>
      </c>
    </row>
    <row r="103" spans="1:9" x14ac:dyDescent="0.25">
      <c r="A103" s="7"/>
    </row>
    <row r="104" spans="1:9" ht="47.25" x14ac:dyDescent="0.25">
      <c r="A104" s="7" t="s">
        <v>231</v>
      </c>
    </row>
    <row r="105" spans="1:9" ht="94.5" x14ac:dyDescent="0.25">
      <c r="A105" s="7" t="s">
        <v>215</v>
      </c>
      <c r="B105" s="4" t="s">
        <v>53</v>
      </c>
      <c r="C105" s="4" t="s">
        <v>54</v>
      </c>
      <c r="D105" s="4" t="s">
        <v>55</v>
      </c>
      <c r="E105" s="4" t="s">
        <v>56</v>
      </c>
      <c r="F105" s="4" t="s">
        <v>57</v>
      </c>
      <c r="G105" s="4" t="s">
        <v>58</v>
      </c>
      <c r="H105" s="4" t="s">
        <v>59</v>
      </c>
      <c r="I105" s="4" t="s">
        <v>60</v>
      </c>
    </row>
    <row r="106" spans="1:9" x14ac:dyDescent="0.25">
      <c r="A106" s="7" t="s">
        <v>216</v>
      </c>
      <c r="B106" s="5">
        <v>22700</v>
      </c>
      <c r="C106" s="6">
        <v>0.37</v>
      </c>
      <c r="D106" s="5">
        <v>19190</v>
      </c>
      <c r="E106" s="5">
        <v>10990</v>
      </c>
      <c r="F106" s="5">
        <v>8200</v>
      </c>
      <c r="G106" s="6">
        <v>0.38</v>
      </c>
      <c r="H106" s="6">
        <v>0.56999999999999995</v>
      </c>
      <c r="I106" s="6">
        <v>0.43</v>
      </c>
    </row>
    <row r="107" spans="1:9" x14ac:dyDescent="0.25">
      <c r="A107" s="7" t="s">
        <v>217</v>
      </c>
      <c r="B107" s="5">
        <v>22465</v>
      </c>
      <c r="C107" s="6">
        <v>0.37</v>
      </c>
      <c r="D107" s="5">
        <v>19010</v>
      </c>
      <c r="E107" s="5">
        <v>10455</v>
      </c>
      <c r="F107" s="5">
        <v>8555</v>
      </c>
      <c r="G107" s="6">
        <v>0.37</v>
      </c>
      <c r="H107" s="6">
        <v>0.55000000000000004</v>
      </c>
      <c r="I107" s="6">
        <v>0.45</v>
      </c>
    </row>
    <row r="108" spans="1:9" x14ac:dyDescent="0.25">
      <c r="A108" s="7" t="s">
        <v>218</v>
      </c>
      <c r="B108" s="5">
        <v>4870</v>
      </c>
      <c r="C108" s="6">
        <v>0.08</v>
      </c>
      <c r="D108" s="5">
        <v>4130</v>
      </c>
      <c r="E108" s="5">
        <v>2280</v>
      </c>
      <c r="F108" s="5">
        <v>1855</v>
      </c>
      <c r="G108" s="6">
        <v>0.08</v>
      </c>
      <c r="H108" s="6">
        <v>0.55000000000000004</v>
      </c>
      <c r="I108" s="6">
        <v>0.45</v>
      </c>
    </row>
    <row r="109" spans="1:9" x14ac:dyDescent="0.25">
      <c r="A109" s="7" t="s">
        <v>219</v>
      </c>
      <c r="B109" s="5">
        <v>785</v>
      </c>
      <c r="C109" s="6">
        <v>0.01</v>
      </c>
      <c r="D109" s="5">
        <v>670</v>
      </c>
      <c r="E109" s="5">
        <v>360</v>
      </c>
      <c r="F109" s="5">
        <v>305</v>
      </c>
      <c r="G109" s="6">
        <v>0.01</v>
      </c>
      <c r="H109" s="6">
        <v>0.54</v>
      </c>
      <c r="I109" s="6">
        <v>0.46</v>
      </c>
    </row>
    <row r="110" spans="1:9" x14ac:dyDescent="0.25">
      <c r="A110" s="7" t="s">
        <v>220</v>
      </c>
      <c r="B110" s="5">
        <v>640</v>
      </c>
      <c r="C110" s="6">
        <v>0.01</v>
      </c>
      <c r="D110" s="5">
        <v>545</v>
      </c>
      <c r="E110" s="5">
        <v>315</v>
      </c>
      <c r="F110" s="5">
        <v>230</v>
      </c>
      <c r="G110" s="6">
        <v>0.01</v>
      </c>
      <c r="H110" s="6">
        <v>0.57999999999999996</v>
      </c>
      <c r="I110" s="6">
        <v>0.42</v>
      </c>
    </row>
    <row r="111" spans="1:9" x14ac:dyDescent="0.25">
      <c r="A111" s="7" t="s">
        <v>221</v>
      </c>
      <c r="B111" s="5">
        <v>6585</v>
      </c>
      <c r="C111" s="6">
        <v>0.11</v>
      </c>
      <c r="D111" s="5">
        <v>5570</v>
      </c>
      <c r="E111" s="5">
        <v>3165</v>
      </c>
      <c r="F111" s="5">
        <v>2405</v>
      </c>
      <c r="G111" s="6">
        <v>0.11</v>
      </c>
      <c r="H111" s="6">
        <v>0.56999999999999995</v>
      </c>
      <c r="I111" s="6">
        <v>0.43</v>
      </c>
    </row>
    <row r="112" spans="1:9" x14ac:dyDescent="0.25">
      <c r="A112" s="7" t="s">
        <v>222</v>
      </c>
      <c r="B112" s="5">
        <v>1210</v>
      </c>
      <c r="C112" s="6">
        <v>0.02</v>
      </c>
      <c r="D112" s="5">
        <v>1035</v>
      </c>
      <c r="E112" s="5">
        <v>570</v>
      </c>
      <c r="F112" s="5">
        <v>465</v>
      </c>
      <c r="G112" s="6">
        <v>0.02</v>
      </c>
      <c r="H112" s="6">
        <v>0.55000000000000004</v>
      </c>
      <c r="I112" s="6">
        <v>0.45</v>
      </c>
    </row>
    <row r="113" spans="1:9" x14ac:dyDescent="0.25">
      <c r="A113" s="7" t="s">
        <v>223</v>
      </c>
      <c r="B113" s="5">
        <v>965</v>
      </c>
      <c r="C113" s="6">
        <v>0.02</v>
      </c>
      <c r="D113" s="5">
        <v>810</v>
      </c>
      <c r="E113" s="5">
        <v>480</v>
      </c>
      <c r="F113" s="5">
        <v>330</v>
      </c>
      <c r="G113" s="6">
        <v>0.02</v>
      </c>
      <c r="H113" s="6">
        <v>0.59</v>
      </c>
      <c r="I113" s="6">
        <v>0.41</v>
      </c>
    </row>
    <row r="114" spans="1:9" x14ac:dyDescent="0.25">
      <c r="A114" s="7" t="s">
        <v>203</v>
      </c>
      <c r="B114" s="5">
        <v>35</v>
      </c>
      <c r="C114" s="6">
        <v>0</v>
      </c>
      <c r="D114" s="5">
        <v>25</v>
      </c>
      <c r="E114" s="5">
        <v>15</v>
      </c>
      <c r="F114" s="5">
        <v>10</v>
      </c>
      <c r="G114" s="6">
        <v>0</v>
      </c>
      <c r="H114" s="6">
        <v>0.6</v>
      </c>
      <c r="I114" s="6">
        <v>0.4</v>
      </c>
    </row>
    <row r="115" spans="1:9" x14ac:dyDescent="0.25">
      <c r="A115" s="7" t="s">
        <v>204</v>
      </c>
      <c r="B115" s="5">
        <v>330</v>
      </c>
      <c r="C115" s="6">
        <v>0.01</v>
      </c>
      <c r="D115" s="5">
        <v>150</v>
      </c>
      <c r="E115" s="5">
        <v>30</v>
      </c>
      <c r="F115" s="5">
        <v>115</v>
      </c>
      <c r="G115" s="6">
        <v>0</v>
      </c>
      <c r="H115" s="6">
        <v>0.21</v>
      </c>
      <c r="I115" s="6">
        <v>0.79</v>
      </c>
    </row>
    <row r="116" spans="1:9" x14ac:dyDescent="0.25">
      <c r="A116" s="7" t="s">
        <v>69</v>
      </c>
      <c r="B116" s="5">
        <v>60590</v>
      </c>
      <c r="C116" s="6">
        <v>1</v>
      </c>
      <c r="D116" s="5">
        <v>51125</v>
      </c>
      <c r="E116" s="5">
        <v>28655</v>
      </c>
      <c r="F116" s="5">
        <v>22470</v>
      </c>
      <c r="G116" s="6">
        <v>1</v>
      </c>
      <c r="H116" s="6">
        <v>0.56000000000000005</v>
      </c>
      <c r="I116" s="6">
        <v>0.44</v>
      </c>
    </row>
    <row r="117" spans="1:9" x14ac:dyDescent="0.25">
      <c r="A117" t="s">
        <v>21</v>
      </c>
      <c r="B117" t="s">
        <v>22</v>
      </c>
    </row>
    <row r="118" spans="1:9" x14ac:dyDescent="0.25">
      <c r="A118" t="s">
        <v>23</v>
      </c>
      <c r="B118" t="s">
        <v>24</v>
      </c>
    </row>
    <row r="119" spans="1:9" x14ac:dyDescent="0.25">
      <c r="A119" t="s">
        <v>25</v>
      </c>
      <c r="B119" t="s">
        <v>26</v>
      </c>
    </row>
    <row r="120" spans="1:9" x14ac:dyDescent="0.25">
      <c r="A120" t="s">
        <v>27</v>
      </c>
      <c r="B120" t="s">
        <v>28</v>
      </c>
    </row>
    <row r="121" spans="1:9" x14ac:dyDescent="0.25">
      <c r="A121" t="s">
        <v>34</v>
      </c>
      <c r="B121" t="s">
        <v>35</v>
      </c>
    </row>
    <row r="122" spans="1:9" x14ac:dyDescent="0.25">
      <c r="A122" t="s">
        <v>36</v>
      </c>
      <c r="B122" t="s">
        <v>37</v>
      </c>
    </row>
    <row r="123" spans="1:9" x14ac:dyDescent="0.25">
      <c r="A123" t="s">
        <v>44</v>
      </c>
      <c r="B123" t="s">
        <v>45</v>
      </c>
    </row>
  </sheetData>
  <pageMargins left="0.7" right="0.7" top="0.75" bottom="0.75" header="0.3" footer="0.3"/>
  <pageSetup paperSize="9" orientation="portrait" horizontalDpi="300" verticalDpi="300"/>
  <tableParts count="8">
    <tablePart r:id="rId1"/>
    <tablePart r:id="rId2"/>
    <tablePart r:id="rId3"/>
    <tablePart r:id="rId4"/>
    <tablePart r:id="rId5"/>
    <tablePart r:id="rId6"/>
    <tablePart r:id="rId7"/>
    <tablePart r:id="rId8"/>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75"/>
  <sheetViews>
    <sheetView showGridLines="0" workbookViewId="0"/>
  </sheetViews>
  <sheetFormatPr defaultColWidth="11.5546875" defaultRowHeight="15.75" x14ac:dyDescent="0.25"/>
  <cols>
    <col min="1" max="1" width="37.6640625" customWidth="1"/>
    <col min="2" max="9" width="11.6640625" customWidth="1"/>
  </cols>
  <sheetData>
    <row r="1" spans="1:9" ht="19.5" x14ac:dyDescent="0.3">
      <c r="A1" s="1" t="s">
        <v>232</v>
      </c>
    </row>
    <row r="2" spans="1:9" x14ac:dyDescent="0.25">
      <c r="A2" t="s">
        <v>47</v>
      </c>
    </row>
    <row r="3" spans="1:9" x14ac:dyDescent="0.25">
      <c r="A3" t="s">
        <v>48</v>
      </c>
    </row>
    <row r="4" spans="1:9" x14ac:dyDescent="0.25">
      <c r="A4" t="s">
        <v>49</v>
      </c>
    </row>
    <row r="5" spans="1:9" x14ac:dyDescent="0.25">
      <c r="A5" t="s">
        <v>50</v>
      </c>
    </row>
    <row r="6" spans="1:9" x14ac:dyDescent="0.25">
      <c r="A6" t="s">
        <v>233</v>
      </c>
    </row>
    <row r="7" spans="1:9" ht="31.5" x14ac:dyDescent="0.25">
      <c r="A7" s="7" t="s">
        <v>237</v>
      </c>
    </row>
    <row r="8" spans="1:9" ht="94.5" x14ac:dyDescent="0.25">
      <c r="A8" s="7" t="s">
        <v>234</v>
      </c>
      <c r="B8" s="4" t="s">
        <v>53</v>
      </c>
      <c r="C8" s="4" t="s">
        <v>54</v>
      </c>
      <c r="D8" s="4" t="s">
        <v>55</v>
      </c>
      <c r="E8" s="4" t="s">
        <v>56</v>
      </c>
      <c r="F8" s="4" t="s">
        <v>57</v>
      </c>
      <c r="G8" s="4" t="s">
        <v>58</v>
      </c>
      <c r="H8" s="4" t="s">
        <v>59</v>
      </c>
      <c r="I8" s="4" t="s">
        <v>60</v>
      </c>
    </row>
    <row r="9" spans="1:9" x14ac:dyDescent="0.25">
      <c r="A9" s="7" t="s">
        <v>235</v>
      </c>
      <c r="B9" s="5">
        <v>1575</v>
      </c>
      <c r="C9" s="6">
        <v>0.01</v>
      </c>
      <c r="D9" s="5">
        <v>1445</v>
      </c>
      <c r="E9" s="5">
        <v>945</v>
      </c>
      <c r="F9" s="5">
        <v>500</v>
      </c>
      <c r="G9" s="6">
        <v>0.01</v>
      </c>
      <c r="H9" s="6">
        <v>0.65</v>
      </c>
      <c r="I9" s="6">
        <v>0.35</v>
      </c>
    </row>
    <row r="10" spans="1:9" x14ac:dyDescent="0.25">
      <c r="A10" s="7" t="s">
        <v>236</v>
      </c>
      <c r="B10" s="5">
        <v>137695</v>
      </c>
      <c r="C10" s="6">
        <v>0.98</v>
      </c>
      <c r="D10" s="5">
        <v>126155</v>
      </c>
      <c r="E10" s="5">
        <v>84790</v>
      </c>
      <c r="F10" s="5">
        <v>41370</v>
      </c>
      <c r="G10" s="6">
        <v>0.98</v>
      </c>
      <c r="H10" s="6">
        <v>0.67</v>
      </c>
      <c r="I10" s="6">
        <v>0.33</v>
      </c>
    </row>
    <row r="11" spans="1:9" x14ac:dyDescent="0.25">
      <c r="A11" s="7" t="s">
        <v>204</v>
      </c>
      <c r="B11" s="5">
        <v>730</v>
      </c>
      <c r="C11" s="6">
        <v>0.01</v>
      </c>
      <c r="D11" s="5">
        <v>475</v>
      </c>
      <c r="E11" s="5">
        <v>160</v>
      </c>
      <c r="F11" s="5">
        <v>315</v>
      </c>
      <c r="G11" s="6">
        <v>0</v>
      </c>
      <c r="H11" s="6">
        <v>0.34</v>
      </c>
      <c r="I11" s="6">
        <v>0.66</v>
      </c>
    </row>
    <row r="12" spans="1:9" x14ac:dyDescent="0.25">
      <c r="A12" s="7" t="s">
        <v>203</v>
      </c>
      <c r="B12" s="5">
        <v>75</v>
      </c>
      <c r="C12" s="6">
        <v>0</v>
      </c>
      <c r="D12" s="5">
        <v>65</v>
      </c>
      <c r="E12" s="5">
        <v>50</v>
      </c>
      <c r="F12" s="5">
        <v>20</v>
      </c>
      <c r="G12" s="6">
        <v>0</v>
      </c>
      <c r="H12" s="6">
        <v>0.72</v>
      </c>
      <c r="I12" s="6">
        <v>0.28000000000000003</v>
      </c>
    </row>
    <row r="13" spans="1:9" x14ac:dyDescent="0.25">
      <c r="A13" s="7" t="s">
        <v>69</v>
      </c>
      <c r="B13" s="5">
        <v>140075</v>
      </c>
      <c r="C13" s="6">
        <v>1</v>
      </c>
      <c r="D13" s="5">
        <v>128145</v>
      </c>
      <c r="E13" s="5">
        <v>85940</v>
      </c>
      <c r="F13" s="5">
        <v>42200</v>
      </c>
      <c r="G13" s="6">
        <v>1</v>
      </c>
      <c r="H13" s="6">
        <v>0.67</v>
      </c>
      <c r="I13" s="6">
        <v>0.33</v>
      </c>
    </row>
    <row r="14" spans="1:9" x14ac:dyDescent="0.25">
      <c r="A14" s="7"/>
    </row>
    <row r="15" spans="1:9" ht="31.5" x14ac:dyDescent="0.25">
      <c r="A15" s="7" t="s">
        <v>238</v>
      </c>
    </row>
    <row r="16" spans="1:9" ht="94.5" x14ac:dyDescent="0.25">
      <c r="A16" s="7" t="s">
        <v>234</v>
      </c>
      <c r="B16" s="4" t="s">
        <v>53</v>
      </c>
      <c r="C16" s="4" t="s">
        <v>54</v>
      </c>
      <c r="D16" s="4" t="s">
        <v>55</v>
      </c>
      <c r="E16" s="4" t="s">
        <v>56</v>
      </c>
      <c r="F16" s="4" t="s">
        <v>57</v>
      </c>
      <c r="G16" s="4" t="s">
        <v>58</v>
      </c>
      <c r="H16" s="4" t="s">
        <v>59</v>
      </c>
      <c r="I16" s="4" t="s">
        <v>60</v>
      </c>
    </row>
    <row r="17" spans="1:9" x14ac:dyDescent="0.25">
      <c r="A17" s="7" t="s">
        <v>235</v>
      </c>
      <c r="B17" s="5">
        <v>295</v>
      </c>
      <c r="C17" s="6">
        <v>0.01</v>
      </c>
      <c r="D17" s="5">
        <v>295</v>
      </c>
      <c r="E17" s="5">
        <v>165</v>
      </c>
      <c r="F17" s="5">
        <v>130</v>
      </c>
      <c r="G17" s="6">
        <v>0.01</v>
      </c>
      <c r="H17" s="6">
        <v>0.55000000000000004</v>
      </c>
      <c r="I17" s="6">
        <v>0.45</v>
      </c>
    </row>
    <row r="18" spans="1:9" x14ac:dyDescent="0.25">
      <c r="A18" s="7" t="s">
        <v>236</v>
      </c>
      <c r="B18" s="5">
        <v>25625</v>
      </c>
      <c r="C18" s="6">
        <v>0.98</v>
      </c>
      <c r="D18" s="5">
        <v>25350</v>
      </c>
      <c r="E18" s="5">
        <v>16005</v>
      </c>
      <c r="F18" s="5">
        <v>9345</v>
      </c>
      <c r="G18" s="6">
        <v>0.98</v>
      </c>
      <c r="H18" s="6">
        <v>0.63</v>
      </c>
      <c r="I18" s="6">
        <v>0.37</v>
      </c>
    </row>
    <row r="19" spans="1:9" x14ac:dyDescent="0.25">
      <c r="A19" s="7" t="s">
        <v>204</v>
      </c>
      <c r="B19" s="5">
        <v>135</v>
      </c>
      <c r="C19" s="6">
        <v>0.01</v>
      </c>
      <c r="D19" s="5">
        <v>130</v>
      </c>
      <c r="E19" s="5">
        <v>50</v>
      </c>
      <c r="F19" s="5">
        <v>80</v>
      </c>
      <c r="G19" s="6">
        <v>0.01</v>
      </c>
      <c r="H19" s="6">
        <v>0.37</v>
      </c>
      <c r="I19" s="6">
        <v>0.63</v>
      </c>
    </row>
    <row r="20" spans="1:9" x14ac:dyDescent="0.25">
      <c r="A20" s="7" t="s">
        <v>203</v>
      </c>
      <c r="B20" s="5">
        <v>20</v>
      </c>
      <c r="C20" s="6">
        <v>0</v>
      </c>
      <c r="D20" s="5">
        <v>20</v>
      </c>
      <c r="E20" s="5">
        <v>15</v>
      </c>
      <c r="F20" s="5">
        <v>5</v>
      </c>
      <c r="G20" s="6">
        <v>0</v>
      </c>
      <c r="H20" s="6">
        <v>0.79</v>
      </c>
      <c r="I20" s="6">
        <v>0.21</v>
      </c>
    </row>
    <row r="21" spans="1:9" x14ac:dyDescent="0.25">
      <c r="A21" s="7" t="s">
        <v>69</v>
      </c>
      <c r="B21" s="5">
        <v>26075</v>
      </c>
      <c r="C21" s="6">
        <v>1</v>
      </c>
      <c r="D21" s="5">
        <v>25795</v>
      </c>
      <c r="E21" s="5">
        <v>16230</v>
      </c>
      <c r="F21" s="5">
        <v>9565</v>
      </c>
      <c r="G21" s="6">
        <v>1</v>
      </c>
      <c r="H21" s="6">
        <v>0.63</v>
      </c>
      <c r="I21" s="6">
        <v>0.37</v>
      </c>
    </row>
    <row r="22" spans="1:9" x14ac:dyDescent="0.25">
      <c r="A22" s="7"/>
    </row>
    <row r="23" spans="1:9" ht="47.25" x14ac:dyDescent="0.25">
      <c r="A23" s="7" t="s">
        <v>239</v>
      </c>
    </row>
    <row r="24" spans="1:9" ht="94.5" x14ac:dyDescent="0.25">
      <c r="A24" s="7" t="s">
        <v>234</v>
      </c>
      <c r="B24" s="4" t="s">
        <v>53</v>
      </c>
      <c r="C24" s="4" t="s">
        <v>54</v>
      </c>
      <c r="D24" s="4" t="s">
        <v>55</v>
      </c>
      <c r="E24" s="4" t="s">
        <v>56</v>
      </c>
      <c r="F24" s="4" t="s">
        <v>57</v>
      </c>
      <c r="G24" s="4" t="s">
        <v>58</v>
      </c>
      <c r="H24" s="4" t="s">
        <v>59</v>
      </c>
      <c r="I24" s="4" t="s">
        <v>60</v>
      </c>
    </row>
    <row r="25" spans="1:9" x14ac:dyDescent="0.25">
      <c r="A25" s="7" t="s">
        <v>235</v>
      </c>
      <c r="B25" s="5">
        <v>355</v>
      </c>
      <c r="C25" s="6">
        <v>0.01</v>
      </c>
      <c r="D25" s="5">
        <v>350</v>
      </c>
      <c r="E25" s="5">
        <v>260</v>
      </c>
      <c r="F25" s="5">
        <v>90</v>
      </c>
      <c r="G25" s="6">
        <v>0.01</v>
      </c>
      <c r="H25" s="6">
        <v>0.75</v>
      </c>
      <c r="I25" s="6">
        <v>0.25</v>
      </c>
    </row>
    <row r="26" spans="1:9" x14ac:dyDescent="0.25">
      <c r="A26" s="7" t="s">
        <v>236</v>
      </c>
      <c r="B26" s="5">
        <v>27345</v>
      </c>
      <c r="C26" s="6">
        <v>0.98</v>
      </c>
      <c r="D26" s="5">
        <v>27000</v>
      </c>
      <c r="E26" s="5">
        <v>21845</v>
      </c>
      <c r="F26" s="5">
        <v>5155</v>
      </c>
      <c r="G26" s="6">
        <v>0.98</v>
      </c>
      <c r="H26" s="6">
        <v>0.81</v>
      </c>
      <c r="I26" s="6">
        <v>0.19</v>
      </c>
    </row>
    <row r="27" spans="1:9" x14ac:dyDescent="0.25">
      <c r="A27" s="7" t="s">
        <v>204</v>
      </c>
      <c r="B27" s="5">
        <v>85</v>
      </c>
      <c r="C27" s="6">
        <v>0</v>
      </c>
      <c r="D27" s="5">
        <v>85</v>
      </c>
      <c r="E27" s="5">
        <v>60</v>
      </c>
      <c r="F27" s="5">
        <v>25</v>
      </c>
      <c r="G27" s="6">
        <v>0</v>
      </c>
      <c r="H27" s="6">
        <v>0.7</v>
      </c>
      <c r="I27" s="6">
        <v>0.3</v>
      </c>
    </row>
    <row r="28" spans="1:9" x14ac:dyDescent="0.25">
      <c r="A28" s="7" t="s">
        <v>203</v>
      </c>
      <c r="B28" s="5">
        <v>15</v>
      </c>
      <c r="C28" s="6">
        <v>0</v>
      </c>
      <c r="D28" s="5">
        <v>15</v>
      </c>
      <c r="E28" s="5">
        <v>10</v>
      </c>
      <c r="F28" s="5">
        <v>5</v>
      </c>
      <c r="G28" s="6">
        <v>0</v>
      </c>
      <c r="H28" s="6">
        <v>0.8</v>
      </c>
      <c r="I28" s="6">
        <v>0.2</v>
      </c>
    </row>
    <row r="29" spans="1:9" x14ac:dyDescent="0.25">
      <c r="A29" s="7" t="s">
        <v>69</v>
      </c>
      <c r="B29" s="5">
        <v>27805</v>
      </c>
      <c r="C29" s="6">
        <v>1</v>
      </c>
      <c r="D29" s="5">
        <v>27450</v>
      </c>
      <c r="E29" s="5">
        <v>22180</v>
      </c>
      <c r="F29" s="5">
        <v>5270</v>
      </c>
      <c r="G29" s="6">
        <v>1</v>
      </c>
      <c r="H29" s="6">
        <v>0.81</v>
      </c>
      <c r="I29" s="6">
        <v>0.19</v>
      </c>
    </row>
    <row r="30" spans="1:9" x14ac:dyDescent="0.25">
      <c r="A30" s="7"/>
    </row>
    <row r="31" spans="1:9" ht="47.25" x14ac:dyDescent="0.25">
      <c r="A31" s="7" t="s">
        <v>240</v>
      </c>
    </row>
    <row r="32" spans="1:9" ht="94.5" x14ac:dyDescent="0.25">
      <c r="A32" s="7" t="s">
        <v>234</v>
      </c>
      <c r="B32" s="4" t="s">
        <v>53</v>
      </c>
      <c r="C32" s="4" t="s">
        <v>54</v>
      </c>
      <c r="D32" s="4" t="s">
        <v>55</v>
      </c>
      <c r="E32" s="4" t="s">
        <v>56</v>
      </c>
      <c r="F32" s="4" t="s">
        <v>57</v>
      </c>
      <c r="G32" s="4" t="s">
        <v>58</v>
      </c>
      <c r="H32" s="4" t="s">
        <v>59</v>
      </c>
      <c r="I32" s="4" t="s">
        <v>60</v>
      </c>
    </row>
    <row r="33" spans="1:9" x14ac:dyDescent="0.25">
      <c r="A33" s="7" t="s">
        <v>235</v>
      </c>
      <c r="B33" s="5">
        <v>95</v>
      </c>
      <c r="C33" s="6">
        <v>0.01</v>
      </c>
      <c r="D33" s="5">
        <v>85</v>
      </c>
      <c r="E33" s="5">
        <v>65</v>
      </c>
      <c r="F33" s="5">
        <v>15</v>
      </c>
      <c r="G33" s="6">
        <v>0.01</v>
      </c>
      <c r="H33" s="6">
        <v>0.81</v>
      </c>
      <c r="I33" s="6">
        <v>0.19</v>
      </c>
    </row>
    <row r="34" spans="1:9" x14ac:dyDescent="0.25">
      <c r="A34" s="7" t="s">
        <v>236</v>
      </c>
      <c r="B34" s="5">
        <v>7695</v>
      </c>
      <c r="C34" s="6">
        <v>0.97</v>
      </c>
      <c r="D34" s="5">
        <v>6995</v>
      </c>
      <c r="E34" s="5">
        <v>5750</v>
      </c>
      <c r="F34" s="5">
        <v>1245</v>
      </c>
      <c r="G34" s="6">
        <v>0.98</v>
      </c>
      <c r="H34" s="6">
        <v>0.82</v>
      </c>
      <c r="I34" s="6">
        <v>0.18</v>
      </c>
    </row>
    <row r="35" spans="1:9" x14ac:dyDescent="0.25">
      <c r="A35" s="7" t="s">
        <v>204</v>
      </c>
      <c r="B35" s="5">
        <v>155</v>
      </c>
      <c r="C35" s="6">
        <v>0.02</v>
      </c>
      <c r="D35" s="5">
        <v>90</v>
      </c>
      <c r="E35" s="5">
        <v>10</v>
      </c>
      <c r="F35" s="5">
        <v>80</v>
      </c>
      <c r="G35" s="6">
        <v>0.01</v>
      </c>
      <c r="H35" s="6">
        <v>0.09</v>
      </c>
      <c r="I35" s="6">
        <v>0.91</v>
      </c>
    </row>
    <row r="36" spans="1:9" x14ac:dyDescent="0.25">
      <c r="A36" s="7" t="s">
        <v>203</v>
      </c>
      <c r="B36" s="5" t="s">
        <v>70</v>
      </c>
      <c r="C36" s="6">
        <v>0</v>
      </c>
      <c r="D36" s="5" t="s">
        <v>70</v>
      </c>
      <c r="E36" s="5" t="s">
        <v>70</v>
      </c>
      <c r="F36" s="5" t="s">
        <v>70</v>
      </c>
      <c r="G36" s="6">
        <v>2.9999999999999997E-4</v>
      </c>
      <c r="H36" s="6">
        <v>0.5</v>
      </c>
      <c r="I36" s="6">
        <v>0.5</v>
      </c>
    </row>
    <row r="37" spans="1:9" x14ac:dyDescent="0.25">
      <c r="A37" s="7" t="s">
        <v>69</v>
      </c>
      <c r="B37" s="5">
        <v>7945</v>
      </c>
      <c r="C37" s="6">
        <v>1</v>
      </c>
      <c r="D37" s="5">
        <v>7170</v>
      </c>
      <c r="E37" s="5">
        <v>5825</v>
      </c>
      <c r="F37" s="5">
        <v>1345</v>
      </c>
      <c r="G37" s="6">
        <v>1</v>
      </c>
      <c r="H37" s="6">
        <v>0.81</v>
      </c>
      <c r="I37" s="6">
        <v>0.19</v>
      </c>
    </row>
    <row r="38" spans="1:9" x14ac:dyDescent="0.25">
      <c r="A38" s="7"/>
    </row>
    <row r="39" spans="1:9" ht="47.25" x14ac:dyDescent="0.25">
      <c r="A39" s="7" t="s">
        <v>241</v>
      </c>
    </row>
    <row r="40" spans="1:9" ht="94.5" x14ac:dyDescent="0.25">
      <c r="A40" s="7" t="s">
        <v>234</v>
      </c>
      <c r="B40" s="4" t="s">
        <v>53</v>
      </c>
      <c r="C40" s="4" t="s">
        <v>54</v>
      </c>
      <c r="D40" s="4" t="s">
        <v>55</v>
      </c>
      <c r="E40" s="4" t="s">
        <v>56</v>
      </c>
      <c r="F40" s="4" t="s">
        <v>57</v>
      </c>
      <c r="G40" s="4" t="s">
        <v>58</v>
      </c>
      <c r="H40" s="4" t="s">
        <v>59</v>
      </c>
      <c r="I40" s="4" t="s">
        <v>60</v>
      </c>
    </row>
    <row r="41" spans="1:9" x14ac:dyDescent="0.25">
      <c r="A41" s="7" t="s">
        <v>235</v>
      </c>
      <c r="B41" s="5">
        <v>15</v>
      </c>
      <c r="C41" s="6">
        <v>0.01</v>
      </c>
      <c r="D41" s="5">
        <v>15</v>
      </c>
      <c r="E41" s="5" t="s">
        <v>74</v>
      </c>
      <c r="F41" s="5" t="s">
        <v>74</v>
      </c>
      <c r="G41" s="6">
        <v>0.01</v>
      </c>
      <c r="H41" s="6" t="s">
        <v>74</v>
      </c>
      <c r="I41" s="5" t="s">
        <v>74</v>
      </c>
    </row>
    <row r="42" spans="1:9" x14ac:dyDescent="0.25">
      <c r="A42" s="7" t="s">
        <v>236</v>
      </c>
      <c r="B42" s="5">
        <v>1600</v>
      </c>
      <c r="C42" s="6">
        <v>0.99</v>
      </c>
      <c r="D42" s="5">
        <v>1535</v>
      </c>
      <c r="E42" s="5">
        <v>615</v>
      </c>
      <c r="F42" s="5">
        <v>915</v>
      </c>
      <c r="G42" s="6">
        <v>0.99</v>
      </c>
      <c r="H42" s="6">
        <v>0.4</v>
      </c>
      <c r="I42" s="6">
        <v>0.6</v>
      </c>
    </row>
    <row r="43" spans="1:9" x14ac:dyDescent="0.25">
      <c r="A43" s="7" t="s">
        <v>204</v>
      </c>
      <c r="B43" s="5">
        <v>5</v>
      </c>
      <c r="C43" s="6">
        <v>0</v>
      </c>
      <c r="D43" s="5">
        <v>5</v>
      </c>
      <c r="E43" s="5">
        <v>0</v>
      </c>
      <c r="F43" s="5">
        <v>5</v>
      </c>
      <c r="G43" s="6">
        <v>0</v>
      </c>
      <c r="H43" s="6">
        <v>0</v>
      </c>
      <c r="I43" s="6">
        <v>1</v>
      </c>
    </row>
    <row r="44" spans="1:9" x14ac:dyDescent="0.25">
      <c r="A44" s="7" t="s">
        <v>203</v>
      </c>
      <c r="B44" s="5" t="s">
        <v>70</v>
      </c>
      <c r="C44" s="6">
        <v>0</v>
      </c>
      <c r="D44" s="5" t="s">
        <v>70</v>
      </c>
      <c r="E44" s="5" t="s">
        <v>70</v>
      </c>
      <c r="F44" s="5">
        <v>0</v>
      </c>
      <c r="G44" s="6">
        <v>5.9999999999999995E-4</v>
      </c>
      <c r="H44" s="6">
        <v>1</v>
      </c>
      <c r="I44" s="6">
        <v>0</v>
      </c>
    </row>
    <row r="45" spans="1:9" x14ac:dyDescent="0.25">
      <c r="A45" s="7" t="s">
        <v>69</v>
      </c>
      <c r="B45" s="5">
        <v>1620</v>
      </c>
      <c r="C45" s="6">
        <v>1</v>
      </c>
      <c r="D45" s="5">
        <v>1550</v>
      </c>
      <c r="E45" s="5">
        <v>620</v>
      </c>
      <c r="F45" s="5">
        <v>930</v>
      </c>
      <c r="G45" s="6">
        <v>1</v>
      </c>
      <c r="H45" s="6">
        <v>0.4</v>
      </c>
      <c r="I45" s="6">
        <v>0.6</v>
      </c>
    </row>
    <row r="46" spans="1:9" x14ac:dyDescent="0.25">
      <c r="A46" s="7"/>
    </row>
    <row r="47" spans="1:9" ht="47.25" x14ac:dyDescent="0.25">
      <c r="A47" s="7" t="s">
        <v>242</v>
      </c>
    </row>
    <row r="48" spans="1:9" ht="94.5" x14ac:dyDescent="0.25">
      <c r="A48" s="7" t="s">
        <v>234</v>
      </c>
      <c r="B48" s="4" t="s">
        <v>53</v>
      </c>
      <c r="C48" s="4" t="s">
        <v>54</v>
      </c>
      <c r="D48" s="4" t="s">
        <v>55</v>
      </c>
      <c r="E48" s="4" t="s">
        <v>56</v>
      </c>
      <c r="F48" s="4" t="s">
        <v>57</v>
      </c>
      <c r="G48" s="4" t="s">
        <v>58</v>
      </c>
      <c r="H48" s="4" t="s">
        <v>59</v>
      </c>
      <c r="I48" s="4" t="s">
        <v>60</v>
      </c>
    </row>
    <row r="49" spans="1:9" x14ac:dyDescent="0.25">
      <c r="A49" s="7" t="s">
        <v>235</v>
      </c>
      <c r="B49" s="5">
        <v>35</v>
      </c>
      <c r="C49" s="6">
        <v>0.01</v>
      </c>
      <c r="D49" s="5">
        <v>35</v>
      </c>
      <c r="E49" s="5">
        <v>25</v>
      </c>
      <c r="F49" s="5">
        <v>10</v>
      </c>
      <c r="G49" s="6">
        <v>0.01</v>
      </c>
      <c r="H49" s="6">
        <v>0.72</v>
      </c>
      <c r="I49" s="6">
        <v>0.28000000000000003</v>
      </c>
    </row>
    <row r="50" spans="1:9" x14ac:dyDescent="0.25">
      <c r="A50" s="7" t="s">
        <v>236</v>
      </c>
      <c r="B50" s="5">
        <v>4560</v>
      </c>
      <c r="C50" s="6">
        <v>0.99</v>
      </c>
      <c r="D50" s="5">
        <v>4445</v>
      </c>
      <c r="E50" s="5">
        <v>3325</v>
      </c>
      <c r="F50" s="5">
        <v>1120</v>
      </c>
      <c r="G50" s="6">
        <v>0.99</v>
      </c>
      <c r="H50" s="6">
        <v>0.75</v>
      </c>
      <c r="I50" s="6">
        <v>0.25</v>
      </c>
    </row>
    <row r="51" spans="1:9" x14ac:dyDescent="0.25">
      <c r="A51" s="7" t="s">
        <v>204</v>
      </c>
      <c r="B51" s="5" t="s">
        <v>70</v>
      </c>
      <c r="C51" s="6" t="s">
        <v>74</v>
      </c>
      <c r="D51" s="5" t="s">
        <v>70</v>
      </c>
      <c r="E51" s="5" t="s">
        <v>70</v>
      </c>
      <c r="F51" s="5">
        <v>0</v>
      </c>
      <c r="G51" s="6">
        <v>2.0000000000000001E-4</v>
      </c>
      <c r="H51" s="6">
        <v>1</v>
      </c>
      <c r="I51" s="6">
        <v>0</v>
      </c>
    </row>
    <row r="52" spans="1:9" x14ac:dyDescent="0.25">
      <c r="A52" s="7" t="s">
        <v>69</v>
      </c>
      <c r="B52" s="5">
        <v>4600</v>
      </c>
      <c r="C52" s="6">
        <v>1</v>
      </c>
      <c r="D52" s="5">
        <v>4480</v>
      </c>
      <c r="E52" s="5">
        <v>3350</v>
      </c>
      <c r="F52" s="5">
        <v>1130</v>
      </c>
      <c r="G52" s="6">
        <v>1</v>
      </c>
      <c r="H52" s="6">
        <v>0.75</v>
      </c>
      <c r="I52" s="6">
        <v>0.25</v>
      </c>
    </row>
    <row r="53" spans="1:9" x14ac:dyDescent="0.25">
      <c r="A53" s="7"/>
    </row>
    <row r="54" spans="1:9" ht="47.25" x14ac:dyDescent="0.25">
      <c r="A54" s="7" t="s">
        <v>243</v>
      </c>
    </row>
    <row r="55" spans="1:9" ht="94.5" x14ac:dyDescent="0.25">
      <c r="A55" s="7" t="s">
        <v>234</v>
      </c>
      <c r="B55" s="4" t="s">
        <v>53</v>
      </c>
      <c r="C55" s="4" t="s">
        <v>54</v>
      </c>
      <c r="D55" s="4" t="s">
        <v>55</v>
      </c>
      <c r="E55" s="4" t="s">
        <v>56</v>
      </c>
      <c r="F55" s="4" t="s">
        <v>57</v>
      </c>
      <c r="G55" s="4" t="s">
        <v>58</v>
      </c>
      <c r="H55" s="4" t="s">
        <v>59</v>
      </c>
      <c r="I55" s="4" t="s">
        <v>60</v>
      </c>
    </row>
    <row r="56" spans="1:9" x14ac:dyDescent="0.25">
      <c r="A56" s="7" t="s">
        <v>235</v>
      </c>
      <c r="B56" s="5">
        <v>115</v>
      </c>
      <c r="C56" s="6">
        <v>0.01</v>
      </c>
      <c r="D56" s="5">
        <v>105</v>
      </c>
      <c r="E56" s="5">
        <v>90</v>
      </c>
      <c r="F56" s="5">
        <v>15</v>
      </c>
      <c r="G56" s="6">
        <v>0.01</v>
      </c>
      <c r="H56" s="6">
        <v>0.86</v>
      </c>
      <c r="I56" s="6">
        <v>0.14000000000000001</v>
      </c>
    </row>
    <row r="57" spans="1:9" x14ac:dyDescent="0.25">
      <c r="A57" s="7" t="s">
        <v>236</v>
      </c>
      <c r="B57" s="5">
        <v>11305</v>
      </c>
      <c r="C57" s="6">
        <v>0.99</v>
      </c>
      <c r="D57" s="5">
        <v>10445</v>
      </c>
      <c r="E57" s="5">
        <v>8975</v>
      </c>
      <c r="F57" s="5">
        <v>1470</v>
      </c>
      <c r="G57" s="6">
        <v>0.99</v>
      </c>
      <c r="H57" s="6">
        <v>0.86</v>
      </c>
      <c r="I57" s="6">
        <v>0.14000000000000001</v>
      </c>
    </row>
    <row r="58" spans="1:9" x14ac:dyDescent="0.25">
      <c r="A58" s="7" t="s">
        <v>204</v>
      </c>
      <c r="B58" s="5">
        <v>20</v>
      </c>
      <c r="C58" s="6">
        <v>0</v>
      </c>
      <c r="D58" s="5">
        <v>15</v>
      </c>
      <c r="E58" s="5">
        <v>10</v>
      </c>
      <c r="F58" s="5">
        <v>5</v>
      </c>
      <c r="G58" s="6">
        <v>0</v>
      </c>
      <c r="H58" s="6">
        <v>0.73</v>
      </c>
      <c r="I58" s="6">
        <v>0.27</v>
      </c>
    </row>
    <row r="59" spans="1:9" x14ac:dyDescent="0.25">
      <c r="A59" s="7" t="s">
        <v>203</v>
      </c>
      <c r="B59" s="5">
        <v>5</v>
      </c>
      <c r="C59" s="6">
        <v>0</v>
      </c>
      <c r="D59" s="5">
        <v>5</v>
      </c>
      <c r="E59" s="5">
        <v>5</v>
      </c>
      <c r="F59" s="5" t="s">
        <v>70</v>
      </c>
      <c r="G59" s="6">
        <v>0</v>
      </c>
      <c r="H59" s="6">
        <v>0.8</v>
      </c>
      <c r="I59" s="6">
        <v>0.2</v>
      </c>
    </row>
    <row r="60" spans="1:9" x14ac:dyDescent="0.25">
      <c r="A60" s="7" t="s">
        <v>69</v>
      </c>
      <c r="B60" s="5">
        <v>11450</v>
      </c>
      <c r="C60" s="6">
        <v>1</v>
      </c>
      <c r="D60" s="5">
        <v>10565</v>
      </c>
      <c r="E60" s="5">
        <v>9075</v>
      </c>
      <c r="F60" s="5">
        <v>1490</v>
      </c>
      <c r="G60" s="6">
        <v>1</v>
      </c>
      <c r="H60" s="6">
        <v>0.86</v>
      </c>
      <c r="I60" s="6">
        <v>0.14000000000000001</v>
      </c>
    </row>
    <row r="61" spans="1:9" x14ac:dyDescent="0.25">
      <c r="A61" s="7"/>
    </row>
    <row r="62" spans="1:9" ht="47.25" x14ac:dyDescent="0.25">
      <c r="A62" s="7" t="s">
        <v>244</v>
      </c>
    </row>
    <row r="63" spans="1:9" ht="94.5" x14ac:dyDescent="0.25">
      <c r="A63" s="7" t="s">
        <v>234</v>
      </c>
      <c r="B63" s="4" t="s">
        <v>53</v>
      </c>
      <c r="C63" s="4" t="s">
        <v>54</v>
      </c>
      <c r="D63" s="4" t="s">
        <v>55</v>
      </c>
      <c r="E63" s="4" t="s">
        <v>56</v>
      </c>
      <c r="F63" s="4" t="s">
        <v>57</v>
      </c>
      <c r="G63" s="4" t="s">
        <v>58</v>
      </c>
      <c r="H63" s="4" t="s">
        <v>59</v>
      </c>
      <c r="I63" s="4" t="s">
        <v>60</v>
      </c>
    </row>
    <row r="64" spans="1:9" x14ac:dyDescent="0.25">
      <c r="A64" s="7" t="s">
        <v>235</v>
      </c>
      <c r="B64" s="5">
        <v>665</v>
      </c>
      <c r="C64" s="6">
        <v>0.01</v>
      </c>
      <c r="D64" s="5">
        <v>565</v>
      </c>
      <c r="E64" s="5">
        <v>335</v>
      </c>
      <c r="F64" s="5">
        <v>230</v>
      </c>
      <c r="G64" s="6">
        <v>0.01</v>
      </c>
      <c r="H64" s="6">
        <v>0.59</v>
      </c>
      <c r="I64" s="6">
        <v>0.41</v>
      </c>
    </row>
    <row r="65" spans="1:9" x14ac:dyDescent="0.25">
      <c r="A65" s="7" t="s">
        <v>236</v>
      </c>
      <c r="B65" s="5">
        <v>59560</v>
      </c>
      <c r="C65" s="6">
        <v>0.98</v>
      </c>
      <c r="D65" s="5">
        <v>50390</v>
      </c>
      <c r="E65" s="5">
        <v>28275</v>
      </c>
      <c r="F65" s="5">
        <v>22115</v>
      </c>
      <c r="G65" s="6">
        <v>0.99</v>
      </c>
      <c r="H65" s="6">
        <v>0.56000000000000005</v>
      </c>
      <c r="I65" s="6">
        <v>0.44</v>
      </c>
    </row>
    <row r="66" spans="1:9" x14ac:dyDescent="0.25">
      <c r="A66" s="7" t="s">
        <v>204</v>
      </c>
      <c r="B66" s="5">
        <v>330</v>
      </c>
      <c r="C66" s="6">
        <v>0.01</v>
      </c>
      <c r="D66" s="5">
        <v>150</v>
      </c>
      <c r="E66" s="5">
        <v>30</v>
      </c>
      <c r="F66" s="5">
        <v>115</v>
      </c>
      <c r="G66" s="6">
        <v>0</v>
      </c>
      <c r="H66" s="6">
        <v>0.21</v>
      </c>
      <c r="I66" s="6">
        <v>0.79</v>
      </c>
    </row>
    <row r="67" spans="1:9" x14ac:dyDescent="0.25">
      <c r="A67" s="7" t="s">
        <v>203</v>
      </c>
      <c r="B67" s="5">
        <v>35</v>
      </c>
      <c r="C67" s="6">
        <v>0</v>
      </c>
      <c r="D67" s="5">
        <v>25</v>
      </c>
      <c r="E67" s="5">
        <v>15</v>
      </c>
      <c r="F67" s="5">
        <v>10</v>
      </c>
      <c r="G67" s="6">
        <v>0</v>
      </c>
      <c r="H67" s="6">
        <v>0.6</v>
      </c>
      <c r="I67" s="6">
        <v>0.4</v>
      </c>
    </row>
    <row r="68" spans="1:9" x14ac:dyDescent="0.25">
      <c r="A68" s="7" t="s">
        <v>69</v>
      </c>
      <c r="B68" s="5">
        <v>60590</v>
      </c>
      <c r="C68" s="6">
        <v>1</v>
      </c>
      <c r="D68" s="5">
        <v>51125</v>
      </c>
      <c r="E68" s="5">
        <v>28655</v>
      </c>
      <c r="F68" s="5">
        <v>22470</v>
      </c>
      <c r="G68" s="6">
        <v>1</v>
      </c>
      <c r="H68" s="6">
        <v>0.56000000000000005</v>
      </c>
      <c r="I68" s="6">
        <v>0.44</v>
      </c>
    </row>
    <row r="69" spans="1:9" x14ac:dyDescent="0.25">
      <c r="A69" t="s">
        <v>21</v>
      </c>
      <c r="B69" t="s">
        <v>22</v>
      </c>
    </row>
    <row r="70" spans="1:9" x14ac:dyDescent="0.25">
      <c r="A70" t="s">
        <v>23</v>
      </c>
      <c r="B70" t="s">
        <v>24</v>
      </c>
    </row>
    <row r="71" spans="1:9" x14ac:dyDescent="0.25">
      <c r="A71" t="s">
        <v>25</v>
      </c>
      <c r="B71" t="s">
        <v>26</v>
      </c>
    </row>
    <row r="72" spans="1:9" x14ac:dyDescent="0.25">
      <c r="A72" t="s">
        <v>27</v>
      </c>
      <c r="B72" t="s">
        <v>28</v>
      </c>
    </row>
    <row r="73" spans="1:9" x14ac:dyDescent="0.25">
      <c r="A73" t="s">
        <v>34</v>
      </c>
      <c r="B73" t="s">
        <v>35</v>
      </c>
    </row>
    <row r="74" spans="1:9" x14ac:dyDescent="0.25">
      <c r="A74" t="s">
        <v>36</v>
      </c>
      <c r="B74" t="s">
        <v>37</v>
      </c>
    </row>
    <row r="75" spans="1:9" x14ac:dyDescent="0.25">
      <c r="A75" t="s">
        <v>44</v>
      </c>
      <c r="B75" t="s">
        <v>45</v>
      </c>
    </row>
  </sheetData>
  <pageMargins left="0.7" right="0.7" top="0.75" bottom="0.75" header="0.3" footer="0.3"/>
  <pageSetup paperSize="9" orientation="portrait" horizontalDpi="300" verticalDpi="300"/>
  <tableParts count="8">
    <tablePart r:id="rId1"/>
    <tablePart r:id="rId2"/>
    <tablePart r:id="rId3"/>
    <tablePart r:id="rId4"/>
    <tablePart r:id="rId5"/>
    <tablePart r:id="rId6"/>
    <tablePart r:id="rId7"/>
    <tablePart r:id="rId8"/>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75"/>
  <sheetViews>
    <sheetView showGridLines="0" workbookViewId="0"/>
  </sheetViews>
  <sheetFormatPr defaultColWidth="11.5546875" defaultRowHeight="15.75" x14ac:dyDescent="0.25"/>
  <cols>
    <col min="1" max="1" width="37.6640625" customWidth="1"/>
    <col min="2" max="9" width="11.6640625" customWidth="1"/>
  </cols>
  <sheetData>
    <row r="1" spans="1:9" ht="19.5" x14ac:dyDescent="0.3">
      <c r="A1" s="1" t="s">
        <v>245</v>
      </c>
    </row>
    <row r="2" spans="1:9" x14ac:dyDescent="0.25">
      <c r="A2" t="s">
        <v>47</v>
      </c>
    </row>
    <row r="3" spans="1:9" x14ac:dyDescent="0.25">
      <c r="A3" t="s">
        <v>48</v>
      </c>
    </row>
    <row r="4" spans="1:9" x14ac:dyDescent="0.25">
      <c r="A4" t="s">
        <v>49</v>
      </c>
    </row>
    <row r="5" spans="1:9" x14ac:dyDescent="0.25">
      <c r="A5" t="s">
        <v>50</v>
      </c>
    </row>
    <row r="6" spans="1:9" x14ac:dyDescent="0.25">
      <c r="A6" t="s">
        <v>233</v>
      </c>
    </row>
    <row r="7" spans="1:9" ht="31.5" x14ac:dyDescent="0.25">
      <c r="A7" s="7" t="s">
        <v>250</v>
      </c>
    </row>
    <row r="8" spans="1:9" ht="94.5" x14ac:dyDescent="0.25">
      <c r="A8" s="7" t="s">
        <v>246</v>
      </c>
      <c r="B8" s="4" t="s">
        <v>53</v>
      </c>
      <c r="C8" s="4" t="s">
        <v>54</v>
      </c>
      <c r="D8" s="4" t="s">
        <v>55</v>
      </c>
      <c r="E8" s="4" t="s">
        <v>56</v>
      </c>
      <c r="F8" s="4" t="s">
        <v>57</v>
      </c>
      <c r="G8" s="4" t="s">
        <v>58</v>
      </c>
      <c r="H8" s="4" t="s">
        <v>59</v>
      </c>
      <c r="I8" s="4" t="s">
        <v>60</v>
      </c>
    </row>
    <row r="9" spans="1:9" x14ac:dyDescent="0.25">
      <c r="A9" s="7" t="s">
        <v>247</v>
      </c>
      <c r="B9" s="5">
        <v>127070</v>
      </c>
      <c r="C9" s="6">
        <v>0.91</v>
      </c>
      <c r="D9" s="5">
        <v>115780</v>
      </c>
      <c r="E9" s="5">
        <v>75900</v>
      </c>
      <c r="F9" s="5">
        <v>39880</v>
      </c>
      <c r="G9" s="6">
        <v>0.9</v>
      </c>
      <c r="H9" s="6">
        <v>0.66</v>
      </c>
      <c r="I9" s="6">
        <v>0.34</v>
      </c>
    </row>
    <row r="10" spans="1:9" x14ac:dyDescent="0.25">
      <c r="A10" s="7" t="s">
        <v>248</v>
      </c>
      <c r="B10" s="5">
        <v>765</v>
      </c>
      <c r="C10" s="6">
        <v>0.01</v>
      </c>
      <c r="D10" s="5">
        <v>735</v>
      </c>
      <c r="E10" s="5">
        <v>520</v>
      </c>
      <c r="F10" s="5">
        <v>215</v>
      </c>
      <c r="G10" s="6">
        <v>0.01</v>
      </c>
      <c r="H10" s="6">
        <v>0.71</v>
      </c>
      <c r="I10" s="6">
        <v>0.28999999999999998</v>
      </c>
    </row>
    <row r="11" spans="1:9" x14ac:dyDescent="0.25">
      <c r="A11" s="7" t="s">
        <v>249</v>
      </c>
      <c r="B11" s="5">
        <v>12215</v>
      </c>
      <c r="C11" s="6">
        <v>0.09</v>
      </c>
      <c r="D11" s="5">
        <v>11605</v>
      </c>
      <c r="E11" s="5">
        <v>9510</v>
      </c>
      <c r="F11" s="5">
        <v>2100</v>
      </c>
      <c r="G11" s="6">
        <v>0.09</v>
      </c>
      <c r="H11" s="6">
        <v>0.82</v>
      </c>
      <c r="I11" s="6">
        <v>0.18</v>
      </c>
    </row>
    <row r="12" spans="1:9" x14ac:dyDescent="0.25">
      <c r="A12" s="7" t="s">
        <v>165</v>
      </c>
      <c r="B12" s="5">
        <v>25</v>
      </c>
      <c r="C12" s="6">
        <v>0</v>
      </c>
      <c r="D12" s="5">
        <v>25</v>
      </c>
      <c r="E12" s="5">
        <v>15</v>
      </c>
      <c r="F12" s="5">
        <v>10</v>
      </c>
      <c r="G12" s="6">
        <v>0</v>
      </c>
      <c r="H12" s="6">
        <v>0.61</v>
      </c>
      <c r="I12" s="6">
        <v>0.39</v>
      </c>
    </row>
    <row r="13" spans="1:9" x14ac:dyDescent="0.25">
      <c r="A13" s="7" t="s">
        <v>69</v>
      </c>
      <c r="B13" s="5">
        <v>140075</v>
      </c>
      <c r="C13" s="6">
        <v>1</v>
      </c>
      <c r="D13" s="5">
        <v>128145</v>
      </c>
      <c r="E13" s="5">
        <v>85940</v>
      </c>
      <c r="F13" s="5">
        <v>42200</v>
      </c>
      <c r="G13" s="6">
        <v>1</v>
      </c>
      <c r="H13" s="6">
        <v>0.67</v>
      </c>
      <c r="I13" s="6">
        <v>0.33</v>
      </c>
    </row>
    <row r="14" spans="1:9" x14ac:dyDescent="0.25">
      <c r="A14" s="7"/>
    </row>
    <row r="15" spans="1:9" ht="31.5" x14ac:dyDescent="0.25">
      <c r="A15" s="7" t="s">
        <v>251</v>
      </c>
    </row>
    <row r="16" spans="1:9" ht="94.5" x14ac:dyDescent="0.25">
      <c r="A16" s="7" t="s">
        <v>246</v>
      </c>
      <c r="B16" s="4" t="s">
        <v>53</v>
      </c>
      <c r="C16" s="4" t="s">
        <v>54</v>
      </c>
      <c r="D16" s="4" t="s">
        <v>55</v>
      </c>
      <c r="E16" s="4" t="s">
        <v>56</v>
      </c>
      <c r="F16" s="4" t="s">
        <v>57</v>
      </c>
      <c r="G16" s="4" t="s">
        <v>58</v>
      </c>
      <c r="H16" s="4" t="s">
        <v>59</v>
      </c>
      <c r="I16" s="4" t="s">
        <v>60</v>
      </c>
    </row>
    <row r="17" spans="1:9" x14ac:dyDescent="0.25">
      <c r="A17" s="7" t="s">
        <v>247</v>
      </c>
      <c r="B17" s="5">
        <v>22830</v>
      </c>
      <c r="C17" s="6">
        <v>0.88</v>
      </c>
      <c r="D17" s="5">
        <v>22580</v>
      </c>
      <c r="E17" s="5">
        <v>13680</v>
      </c>
      <c r="F17" s="5">
        <v>8900</v>
      </c>
      <c r="G17" s="6">
        <v>0.88</v>
      </c>
      <c r="H17" s="6">
        <v>0.61</v>
      </c>
      <c r="I17" s="6">
        <v>0.39</v>
      </c>
    </row>
    <row r="18" spans="1:9" x14ac:dyDescent="0.25">
      <c r="A18" s="7" t="s">
        <v>248</v>
      </c>
      <c r="B18" s="5">
        <v>185</v>
      </c>
      <c r="C18" s="6">
        <v>0.01</v>
      </c>
      <c r="D18" s="5">
        <v>180</v>
      </c>
      <c r="E18" s="5">
        <v>100</v>
      </c>
      <c r="F18" s="5">
        <v>80</v>
      </c>
      <c r="G18" s="6">
        <v>0.01</v>
      </c>
      <c r="H18" s="6">
        <v>0.55000000000000004</v>
      </c>
      <c r="I18" s="6">
        <v>0.45</v>
      </c>
    </row>
    <row r="19" spans="1:9" x14ac:dyDescent="0.25">
      <c r="A19" s="7" t="s">
        <v>249</v>
      </c>
      <c r="B19" s="5">
        <v>3055</v>
      </c>
      <c r="C19" s="6">
        <v>0.12</v>
      </c>
      <c r="D19" s="5">
        <v>3025</v>
      </c>
      <c r="E19" s="5">
        <v>2445</v>
      </c>
      <c r="F19" s="5">
        <v>580</v>
      </c>
      <c r="G19" s="6">
        <v>0.12</v>
      </c>
      <c r="H19" s="6">
        <v>0.81</v>
      </c>
      <c r="I19" s="6">
        <v>0.19</v>
      </c>
    </row>
    <row r="20" spans="1:9" x14ac:dyDescent="0.25">
      <c r="A20" s="7" t="s">
        <v>165</v>
      </c>
      <c r="B20" s="5">
        <v>5</v>
      </c>
      <c r="C20" s="6">
        <v>0</v>
      </c>
      <c r="D20" s="5">
        <v>5</v>
      </c>
      <c r="E20" s="5">
        <v>5</v>
      </c>
      <c r="F20" s="5">
        <v>5</v>
      </c>
      <c r="G20" s="6">
        <v>0</v>
      </c>
      <c r="H20" s="6">
        <v>0.43</v>
      </c>
      <c r="I20" s="6">
        <v>0.56999999999999995</v>
      </c>
    </row>
    <row r="21" spans="1:9" x14ac:dyDescent="0.25">
      <c r="A21" s="7" t="s">
        <v>69</v>
      </c>
      <c r="B21" s="5">
        <v>26075</v>
      </c>
      <c r="C21" s="6">
        <v>1</v>
      </c>
      <c r="D21" s="5">
        <v>25795</v>
      </c>
      <c r="E21" s="5">
        <v>16230</v>
      </c>
      <c r="F21" s="5">
        <v>9565</v>
      </c>
      <c r="G21" s="6">
        <v>1</v>
      </c>
      <c r="H21" s="6">
        <v>0.63</v>
      </c>
      <c r="I21" s="6">
        <v>0.37</v>
      </c>
    </row>
    <row r="22" spans="1:9" x14ac:dyDescent="0.25">
      <c r="A22" s="7"/>
    </row>
    <row r="23" spans="1:9" ht="47.25" x14ac:dyDescent="0.25">
      <c r="A23" s="7" t="s">
        <v>252</v>
      </c>
    </row>
    <row r="24" spans="1:9" ht="94.5" x14ac:dyDescent="0.25">
      <c r="A24" s="7" t="s">
        <v>246</v>
      </c>
      <c r="B24" s="4" t="s">
        <v>53</v>
      </c>
      <c r="C24" s="4" t="s">
        <v>54</v>
      </c>
      <c r="D24" s="4" t="s">
        <v>55</v>
      </c>
      <c r="E24" s="4" t="s">
        <v>56</v>
      </c>
      <c r="F24" s="4" t="s">
        <v>57</v>
      </c>
      <c r="G24" s="4" t="s">
        <v>58</v>
      </c>
      <c r="H24" s="4" t="s">
        <v>59</v>
      </c>
      <c r="I24" s="4" t="s">
        <v>60</v>
      </c>
    </row>
    <row r="25" spans="1:9" x14ac:dyDescent="0.25">
      <c r="A25" s="7" t="s">
        <v>247</v>
      </c>
      <c r="B25" s="5">
        <v>24985</v>
      </c>
      <c r="C25" s="6">
        <v>0.9</v>
      </c>
      <c r="D25" s="5">
        <v>24660</v>
      </c>
      <c r="E25" s="5">
        <v>19715</v>
      </c>
      <c r="F25" s="5">
        <v>4945</v>
      </c>
      <c r="G25" s="6">
        <v>0.9</v>
      </c>
      <c r="H25" s="6">
        <v>0.8</v>
      </c>
      <c r="I25" s="6">
        <v>0.2</v>
      </c>
    </row>
    <row r="26" spans="1:9" x14ac:dyDescent="0.25">
      <c r="A26" s="7" t="s">
        <v>248</v>
      </c>
      <c r="B26" s="5">
        <v>230</v>
      </c>
      <c r="C26" s="6">
        <v>0.01</v>
      </c>
      <c r="D26" s="5">
        <v>225</v>
      </c>
      <c r="E26" s="5">
        <v>170</v>
      </c>
      <c r="F26" s="5">
        <v>55</v>
      </c>
      <c r="G26" s="6">
        <v>0.01</v>
      </c>
      <c r="H26" s="6">
        <v>0.75</v>
      </c>
      <c r="I26" s="6">
        <v>0.25</v>
      </c>
    </row>
    <row r="27" spans="1:9" x14ac:dyDescent="0.25">
      <c r="A27" s="7" t="s">
        <v>249</v>
      </c>
      <c r="B27" s="5">
        <v>2580</v>
      </c>
      <c r="C27" s="6">
        <v>0.09</v>
      </c>
      <c r="D27" s="5">
        <v>2555</v>
      </c>
      <c r="E27" s="5">
        <v>2285</v>
      </c>
      <c r="F27" s="5">
        <v>265</v>
      </c>
      <c r="G27" s="6">
        <v>0.09</v>
      </c>
      <c r="H27" s="6">
        <v>0.9</v>
      </c>
      <c r="I27" s="6">
        <v>0.1</v>
      </c>
    </row>
    <row r="28" spans="1:9" x14ac:dyDescent="0.25">
      <c r="A28" s="7" t="s">
        <v>165</v>
      </c>
      <c r="B28" s="5">
        <v>10</v>
      </c>
      <c r="C28" s="6">
        <v>0</v>
      </c>
      <c r="D28" s="5">
        <v>10</v>
      </c>
      <c r="E28" s="5">
        <v>5</v>
      </c>
      <c r="F28" s="5">
        <v>5</v>
      </c>
      <c r="G28" s="6">
        <v>0</v>
      </c>
      <c r="H28" s="6">
        <v>0.67</v>
      </c>
      <c r="I28" s="6">
        <v>0.33</v>
      </c>
    </row>
    <row r="29" spans="1:9" x14ac:dyDescent="0.25">
      <c r="A29" s="7" t="s">
        <v>69</v>
      </c>
      <c r="B29" s="5">
        <v>27805</v>
      </c>
      <c r="C29" s="6">
        <v>1</v>
      </c>
      <c r="D29" s="5">
        <v>27450</v>
      </c>
      <c r="E29" s="5">
        <v>22180</v>
      </c>
      <c r="F29" s="5">
        <v>5270</v>
      </c>
      <c r="G29" s="6">
        <v>1</v>
      </c>
      <c r="H29" s="6">
        <v>0.81</v>
      </c>
      <c r="I29" s="6">
        <v>0.19</v>
      </c>
    </row>
    <row r="30" spans="1:9" x14ac:dyDescent="0.25">
      <c r="A30" s="7"/>
    </row>
    <row r="31" spans="1:9" ht="47.25" x14ac:dyDescent="0.25">
      <c r="A31" s="7" t="s">
        <v>253</v>
      </c>
    </row>
    <row r="32" spans="1:9" ht="94.5" x14ac:dyDescent="0.25">
      <c r="A32" s="7" t="s">
        <v>246</v>
      </c>
      <c r="B32" s="4" t="s">
        <v>53</v>
      </c>
      <c r="C32" s="4" t="s">
        <v>54</v>
      </c>
      <c r="D32" s="4" t="s">
        <v>55</v>
      </c>
      <c r="E32" s="4" t="s">
        <v>56</v>
      </c>
      <c r="F32" s="4" t="s">
        <v>57</v>
      </c>
      <c r="G32" s="4" t="s">
        <v>58</v>
      </c>
      <c r="H32" s="4" t="s">
        <v>59</v>
      </c>
      <c r="I32" s="4" t="s">
        <v>60</v>
      </c>
    </row>
    <row r="33" spans="1:9" x14ac:dyDescent="0.25">
      <c r="A33" s="7" t="s">
        <v>247</v>
      </c>
      <c r="B33" s="5">
        <v>4490</v>
      </c>
      <c r="C33" s="6">
        <v>0.56000000000000005</v>
      </c>
      <c r="D33" s="5">
        <v>3970</v>
      </c>
      <c r="E33" s="5">
        <v>3060</v>
      </c>
      <c r="F33" s="5">
        <v>910</v>
      </c>
      <c r="G33" s="6">
        <v>0.55000000000000004</v>
      </c>
      <c r="H33" s="6">
        <v>0.77</v>
      </c>
      <c r="I33" s="6">
        <v>0.23</v>
      </c>
    </row>
    <row r="34" spans="1:9" x14ac:dyDescent="0.25">
      <c r="A34" s="7" t="s">
        <v>248</v>
      </c>
      <c r="B34" s="5">
        <v>185</v>
      </c>
      <c r="C34" s="6">
        <v>0.02</v>
      </c>
      <c r="D34" s="5">
        <v>175</v>
      </c>
      <c r="E34" s="5">
        <v>145</v>
      </c>
      <c r="F34" s="5">
        <v>30</v>
      </c>
      <c r="G34" s="6">
        <v>0.02</v>
      </c>
      <c r="H34" s="6">
        <v>0.82</v>
      </c>
      <c r="I34" s="6">
        <v>0.18</v>
      </c>
    </row>
    <row r="35" spans="1:9" x14ac:dyDescent="0.25">
      <c r="A35" s="7" t="s">
        <v>249</v>
      </c>
      <c r="B35" s="5">
        <v>3270</v>
      </c>
      <c r="C35" s="6">
        <v>0.41</v>
      </c>
      <c r="D35" s="5">
        <v>3025</v>
      </c>
      <c r="E35" s="5">
        <v>2620</v>
      </c>
      <c r="F35" s="5">
        <v>405</v>
      </c>
      <c r="G35" s="6">
        <v>0.42</v>
      </c>
      <c r="H35" s="6">
        <v>0.87</v>
      </c>
      <c r="I35" s="6">
        <v>0.13</v>
      </c>
    </row>
    <row r="36" spans="1:9" x14ac:dyDescent="0.25">
      <c r="A36" s="7" t="s">
        <v>165</v>
      </c>
      <c r="B36" s="5" t="s">
        <v>70</v>
      </c>
      <c r="C36" s="6">
        <v>0</v>
      </c>
      <c r="D36" s="5" t="s">
        <v>70</v>
      </c>
      <c r="E36" s="5" t="s">
        <v>70</v>
      </c>
      <c r="F36" s="5">
        <v>0</v>
      </c>
      <c r="G36" s="6">
        <v>0</v>
      </c>
      <c r="H36" s="6">
        <v>1</v>
      </c>
      <c r="I36" s="6">
        <v>0</v>
      </c>
    </row>
    <row r="37" spans="1:9" x14ac:dyDescent="0.25">
      <c r="A37" s="7" t="s">
        <v>69</v>
      </c>
      <c r="B37" s="5">
        <v>7945</v>
      </c>
      <c r="C37" s="6">
        <v>1</v>
      </c>
      <c r="D37" s="5">
        <v>7170</v>
      </c>
      <c r="E37" s="5">
        <v>5825</v>
      </c>
      <c r="F37" s="5">
        <v>1345</v>
      </c>
      <c r="G37" s="6">
        <v>1</v>
      </c>
      <c r="H37" s="6">
        <v>0.81</v>
      </c>
      <c r="I37" s="6">
        <v>0.19</v>
      </c>
    </row>
    <row r="38" spans="1:9" x14ac:dyDescent="0.25">
      <c r="A38" s="7"/>
    </row>
    <row r="39" spans="1:9" ht="31.5" x14ac:dyDescent="0.25">
      <c r="A39" s="7" t="s">
        <v>254</v>
      </c>
    </row>
    <row r="40" spans="1:9" ht="94.5" x14ac:dyDescent="0.25">
      <c r="A40" s="7" t="s">
        <v>246</v>
      </c>
      <c r="B40" s="4" t="s">
        <v>53</v>
      </c>
      <c r="C40" s="4" t="s">
        <v>54</v>
      </c>
      <c r="D40" s="4" t="s">
        <v>55</v>
      </c>
      <c r="E40" s="4" t="s">
        <v>56</v>
      </c>
      <c r="F40" s="4" t="s">
        <v>57</v>
      </c>
      <c r="G40" s="4" t="s">
        <v>58</v>
      </c>
      <c r="H40" s="4" t="s">
        <v>59</v>
      </c>
      <c r="I40" s="4" t="s">
        <v>60</v>
      </c>
    </row>
    <row r="41" spans="1:9" x14ac:dyDescent="0.25">
      <c r="A41" s="7" t="s">
        <v>247</v>
      </c>
      <c r="B41" s="5">
        <v>1525</v>
      </c>
      <c r="C41" s="6">
        <v>0.94</v>
      </c>
      <c r="D41" s="5">
        <v>1460</v>
      </c>
      <c r="E41" s="5">
        <v>585</v>
      </c>
      <c r="F41" s="5">
        <v>875</v>
      </c>
      <c r="G41" s="6">
        <v>0.94</v>
      </c>
      <c r="H41" s="6">
        <v>0.4</v>
      </c>
      <c r="I41" s="6">
        <v>0.6</v>
      </c>
    </row>
    <row r="42" spans="1:9" x14ac:dyDescent="0.25">
      <c r="A42" s="7" t="s">
        <v>248</v>
      </c>
      <c r="B42" s="5" t="s">
        <v>70</v>
      </c>
      <c r="C42" s="6">
        <v>0</v>
      </c>
      <c r="D42" s="5" t="s">
        <v>70</v>
      </c>
      <c r="E42" s="5" t="s">
        <v>70</v>
      </c>
      <c r="F42" s="5" t="s">
        <v>70</v>
      </c>
      <c r="G42" s="6">
        <v>0</v>
      </c>
      <c r="H42" s="6">
        <v>0.5</v>
      </c>
      <c r="I42" s="6">
        <v>0.5</v>
      </c>
    </row>
    <row r="43" spans="1:9" x14ac:dyDescent="0.25">
      <c r="A43" s="7" t="s">
        <v>249</v>
      </c>
      <c r="B43" s="5">
        <v>90</v>
      </c>
      <c r="C43" s="6">
        <v>0.06</v>
      </c>
      <c r="D43" s="5">
        <v>85</v>
      </c>
      <c r="E43" s="5">
        <v>35</v>
      </c>
      <c r="F43" s="5">
        <v>55</v>
      </c>
      <c r="G43" s="6">
        <v>0.06</v>
      </c>
      <c r="H43" s="6">
        <v>0.39</v>
      </c>
      <c r="I43" s="6">
        <v>0.61</v>
      </c>
    </row>
    <row r="44" spans="1:9" x14ac:dyDescent="0.25">
      <c r="A44" s="7" t="s">
        <v>165</v>
      </c>
      <c r="B44" s="5" t="s">
        <v>70</v>
      </c>
      <c r="C44" s="6">
        <v>0</v>
      </c>
      <c r="D44" s="5" t="s">
        <v>70</v>
      </c>
      <c r="E44" s="5">
        <v>0</v>
      </c>
      <c r="F44" s="5" t="s">
        <v>70</v>
      </c>
      <c r="G44" s="6">
        <v>0</v>
      </c>
      <c r="H44" s="6">
        <v>0</v>
      </c>
      <c r="I44" s="6">
        <v>1</v>
      </c>
    </row>
    <row r="45" spans="1:9" x14ac:dyDescent="0.25">
      <c r="A45" s="7" t="s">
        <v>69</v>
      </c>
      <c r="B45" s="5">
        <v>1620</v>
      </c>
      <c r="C45" s="6">
        <v>1</v>
      </c>
      <c r="D45" s="5">
        <v>1550</v>
      </c>
      <c r="E45" s="5">
        <v>620</v>
      </c>
      <c r="F45" s="5">
        <v>930</v>
      </c>
      <c r="G45" s="6">
        <v>1</v>
      </c>
      <c r="H45" s="6">
        <v>0.4</v>
      </c>
      <c r="I45" s="6">
        <v>0.6</v>
      </c>
    </row>
    <row r="46" spans="1:9" x14ac:dyDescent="0.25">
      <c r="A46" s="7"/>
    </row>
    <row r="47" spans="1:9" ht="31.5" x14ac:dyDescent="0.25">
      <c r="A47" s="7" t="s">
        <v>255</v>
      </c>
    </row>
    <row r="48" spans="1:9" ht="94.5" x14ac:dyDescent="0.25">
      <c r="A48" s="7" t="s">
        <v>246</v>
      </c>
      <c r="B48" s="4" t="s">
        <v>53</v>
      </c>
      <c r="C48" s="4" t="s">
        <v>54</v>
      </c>
      <c r="D48" s="4" t="s">
        <v>55</v>
      </c>
      <c r="E48" s="4" t="s">
        <v>56</v>
      </c>
      <c r="F48" s="4" t="s">
        <v>57</v>
      </c>
      <c r="G48" s="4" t="s">
        <v>58</v>
      </c>
      <c r="H48" s="4" t="s">
        <v>59</v>
      </c>
      <c r="I48" s="4" t="s">
        <v>60</v>
      </c>
    </row>
    <row r="49" spans="1:9" x14ac:dyDescent="0.25">
      <c r="A49" s="7" t="s">
        <v>247</v>
      </c>
      <c r="B49" s="5">
        <v>4445</v>
      </c>
      <c r="C49" s="6">
        <v>0.97</v>
      </c>
      <c r="D49" s="5">
        <v>4325</v>
      </c>
      <c r="E49" s="5">
        <v>3215</v>
      </c>
      <c r="F49" s="5">
        <v>1110</v>
      </c>
      <c r="G49" s="6">
        <v>0.97</v>
      </c>
      <c r="H49" s="6">
        <v>0.74</v>
      </c>
      <c r="I49" s="6">
        <v>0.26</v>
      </c>
    </row>
    <row r="50" spans="1:9" x14ac:dyDescent="0.25">
      <c r="A50" s="7" t="s">
        <v>248</v>
      </c>
      <c r="B50" s="5">
        <v>30</v>
      </c>
      <c r="C50" s="6">
        <v>0.01</v>
      </c>
      <c r="D50" s="5">
        <v>30</v>
      </c>
      <c r="E50" s="5">
        <v>20</v>
      </c>
      <c r="F50" s="5">
        <v>10</v>
      </c>
      <c r="G50" s="6">
        <v>0.01</v>
      </c>
      <c r="H50" s="6">
        <v>0.64</v>
      </c>
      <c r="I50" s="6">
        <v>0.36</v>
      </c>
    </row>
    <row r="51" spans="1:9" x14ac:dyDescent="0.25">
      <c r="A51" s="7" t="s">
        <v>249</v>
      </c>
      <c r="B51" s="5">
        <v>130</v>
      </c>
      <c r="C51" s="6">
        <v>0.03</v>
      </c>
      <c r="D51" s="5">
        <v>125</v>
      </c>
      <c r="E51" s="5">
        <v>115</v>
      </c>
      <c r="F51" s="5">
        <v>10</v>
      </c>
      <c r="G51" s="6">
        <v>0.03</v>
      </c>
      <c r="H51" s="6">
        <v>0.93</v>
      </c>
      <c r="I51" s="6">
        <v>7.0000000000000007E-2</v>
      </c>
    </row>
    <row r="52" spans="1:9" x14ac:dyDescent="0.25">
      <c r="A52" s="7" t="s">
        <v>69</v>
      </c>
      <c r="B52" s="5">
        <v>4600</v>
      </c>
      <c r="C52" s="6">
        <v>1</v>
      </c>
      <c r="D52" s="5">
        <v>4480</v>
      </c>
      <c r="E52" s="5">
        <v>3350</v>
      </c>
      <c r="F52" s="5">
        <v>1130</v>
      </c>
      <c r="G52" s="6">
        <v>1</v>
      </c>
      <c r="H52" s="6">
        <v>0.75</v>
      </c>
      <c r="I52" s="6">
        <v>0.25</v>
      </c>
    </row>
    <row r="53" spans="1:9" x14ac:dyDescent="0.25">
      <c r="A53" s="7"/>
    </row>
    <row r="54" spans="1:9" ht="47.25" x14ac:dyDescent="0.25">
      <c r="A54" s="7" t="s">
        <v>256</v>
      </c>
    </row>
    <row r="55" spans="1:9" ht="94.5" x14ac:dyDescent="0.25">
      <c r="A55" s="7" t="s">
        <v>246</v>
      </c>
      <c r="B55" s="4" t="s">
        <v>53</v>
      </c>
      <c r="C55" s="4" t="s">
        <v>54</v>
      </c>
      <c r="D55" s="4" t="s">
        <v>55</v>
      </c>
      <c r="E55" s="4" t="s">
        <v>56</v>
      </c>
      <c r="F55" s="4" t="s">
        <v>57</v>
      </c>
      <c r="G55" s="4" t="s">
        <v>58</v>
      </c>
      <c r="H55" s="4" t="s">
        <v>59</v>
      </c>
      <c r="I55" s="4" t="s">
        <v>60</v>
      </c>
    </row>
    <row r="56" spans="1:9" x14ac:dyDescent="0.25">
      <c r="A56" s="7" t="s">
        <v>247</v>
      </c>
      <c r="B56" s="5">
        <v>11130</v>
      </c>
      <c r="C56" s="6">
        <v>0.97</v>
      </c>
      <c r="D56" s="5">
        <v>10280</v>
      </c>
      <c r="E56" s="5">
        <v>8825</v>
      </c>
      <c r="F56" s="5">
        <v>1450</v>
      </c>
      <c r="G56" s="6">
        <v>0.97</v>
      </c>
      <c r="H56" s="6">
        <v>0.86</v>
      </c>
      <c r="I56" s="6">
        <v>0.14000000000000001</v>
      </c>
    </row>
    <row r="57" spans="1:9" x14ac:dyDescent="0.25">
      <c r="A57" s="7" t="s">
        <v>248</v>
      </c>
      <c r="B57" s="5">
        <v>40</v>
      </c>
      <c r="C57" s="6">
        <v>0</v>
      </c>
      <c r="D57" s="5">
        <v>35</v>
      </c>
      <c r="E57" s="5">
        <v>25</v>
      </c>
      <c r="F57" s="5">
        <v>5</v>
      </c>
      <c r="G57" s="6">
        <v>0</v>
      </c>
      <c r="H57" s="6">
        <v>0.82</v>
      </c>
      <c r="I57" s="6">
        <v>0.18</v>
      </c>
    </row>
    <row r="58" spans="1:9" x14ac:dyDescent="0.25">
      <c r="A58" s="7" t="s">
        <v>249</v>
      </c>
      <c r="B58" s="5">
        <v>275</v>
      </c>
      <c r="C58" s="6">
        <v>0.02</v>
      </c>
      <c r="D58" s="5">
        <v>255</v>
      </c>
      <c r="E58" s="5">
        <v>220</v>
      </c>
      <c r="F58" s="5">
        <v>30</v>
      </c>
      <c r="G58" s="6">
        <v>0.02</v>
      </c>
      <c r="H58" s="6">
        <v>0.87</v>
      </c>
      <c r="I58" s="6">
        <v>0.13</v>
      </c>
    </row>
    <row r="59" spans="1:9" x14ac:dyDescent="0.25">
      <c r="A59" s="7" t="s">
        <v>165</v>
      </c>
      <c r="B59" s="5" t="s">
        <v>70</v>
      </c>
      <c r="C59" s="6">
        <v>0</v>
      </c>
      <c r="D59" s="5" t="s">
        <v>70</v>
      </c>
      <c r="E59" s="5" t="s">
        <v>70</v>
      </c>
      <c r="F59" s="5">
        <v>0</v>
      </c>
      <c r="G59" s="6">
        <v>0</v>
      </c>
      <c r="H59" s="6">
        <v>1</v>
      </c>
      <c r="I59" s="6">
        <v>0</v>
      </c>
    </row>
    <row r="60" spans="1:9" x14ac:dyDescent="0.25">
      <c r="A60" s="7" t="s">
        <v>69</v>
      </c>
      <c r="B60" s="5">
        <v>11450</v>
      </c>
      <c r="C60" s="6">
        <v>1</v>
      </c>
      <c r="D60" s="5">
        <v>10565</v>
      </c>
      <c r="E60" s="5">
        <v>9075</v>
      </c>
      <c r="F60" s="5">
        <v>1490</v>
      </c>
      <c r="G60" s="6">
        <v>1</v>
      </c>
      <c r="H60" s="6">
        <v>0.86</v>
      </c>
      <c r="I60" s="6">
        <v>0.14000000000000001</v>
      </c>
    </row>
    <row r="61" spans="1:9" x14ac:dyDescent="0.25">
      <c r="A61" s="7"/>
    </row>
    <row r="62" spans="1:9" ht="47.25" x14ac:dyDescent="0.25">
      <c r="A62" s="7" t="s">
        <v>257</v>
      </c>
    </row>
    <row r="63" spans="1:9" ht="94.5" x14ac:dyDescent="0.25">
      <c r="A63" s="7" t="s">
        <v>246</v>
      </c>
      <c r="B63" s="4" t="s">
        <v>53</v>
      </c>
      <c r="C63" s="4" t="s">
        <v>54</v>
      </c>
      <c r="D63" s="4" t="s">
        <v>55</v>
      </c>
      <c r="E63" s="4" t="s">
        <v>56</v>
      </c>
      <c r="F63" s="4" t="s">
        <v>57</v>
      </c>
      <c r="G63" s="4" t="s">
        <v>58</v>
      </c>
      <c r="H63" s="4" t="s">
        <v>59</v>
      </c>
      <c r="I63" s="4" t="s">
        <v>60</v>
      </c>
    </row>
    <row r="64" spans="1:9" x14ac:dyDescent="0.25">
      <c r="A64" s="7" t="s">
        <v>247</v>
      </c>
      <c r="B64" s="5">
        <v>57670</v>
      </c>
      <c r="C64" s="6">
        <v>0.95</v>
      </c>
      <c r="D64" s="5">
        <v>48500</v>
      </c>
      <c r="E64" s="5">
        <v>26815</v>
      </c>
      <c r="F64" s="5">
        <v>21685</v>
      </c>
      <c r="G64" s="6">
        <v>0.95</v>
      </c>
      <c r="H64" s="6">
        <v>0.55000000000000004</v>
      </c>
      <c r="I64" s="6">
        <v>0.45</v>
      </c>
    </row>
    <row r="65" spans="1:9" x14ac:dyDescent="0.25">
      <c r="A65" s="7" t="s">
        <v>248</v>
      </c>
      <c r="B65" s="5">
        <v>95</v>
      </c>
      <c r="C65" s="6">
        <v>0</v>
      </c>
      <c r="D65" s="5">
        <v>90</v>
      </c>
      <c r="E65" s="5">
        <v>60</v>
      </c>
      <c r="F65" s="5">
        <v>30</v>
      </c>
      <c r="G65" s="6">
        <v>0</v>
      </c>
      <c r="H65" s="6">
        <v>0.67</v>
      </c>
      <c r="I65" s="6">
        <v>0.33</v>
      </c>
    </row>
    <row r="66" spans="1:9" x14ac:dyDescent="0.25">
      <c r="A66" s="7" t="s">
        <v>249</v>
      </c>
      <c r="B66" s="5">
        <v>2815</v>
      </c>
      <c r="C66" s="6">
        <v>0.05</v>
      </c>
      <c r="D66" s="5">
        <v>2535</v>
      </c>
      <c r="E66" s="5">
        <v>1780</v>
      </c>
      <c r="F66" s="5">
        <v>755</v>
      </c>
      <c r="G66" s="6">
        <v>0.05</v>
      </c>
      <c r="H66" s="6">
        <v>0.7</v>
      </c>
      <c r="I66" s="6">
        <v>0.3</v>
      </c>
    </row>
    <row r="67" spans="1:9" x14ac:dyDescent="0.25">
      <c r="A67" s="7" t="s">
        <v>165</v>
      </c>
      <c r="B67" s="5">
        <v>5</v>
      </c>
      <c r="C67" s="6">
        <v>0</v>
      </c>
      <c r="D67" s="5">
        <v>5</v>
      </c>
      <c r="E67" s="5" t="s">
        <v>70</v>
      </c>
      <c r="F67" s="5" t="s">
        <v>70</v>
      </c>
      <c r="G67" s="6">
        <v>0</v>
      </c>
      <c r="H67" s="6">
        <v>0.67</v>
      </c>
      <c r="I67" s="6">
        <v>0.33</v>
      </c>
    </row>
    <row r="68" spans="1:9" x14ac:dyDescent="0.25">
      <c r="A68" s="7" t="s">
        <v>69</v>
      </c>
      <c r="B68" s="5">
        <v>60590</v>
      </c>
      <c r="C68" s="6">
        <v>1</v>
      </c>
      <c r="D68" s="5">
        <v>51125</v>
      </c>
      <c r="E68" s="5">
        <v>28655</v>
      </c>
      <c r="F68" s="5">
        <v>22470</v>
      </c>
      <c r="G68" s="6">
        <v>1</v>
      </c>
      <c r="H68" s="6">
        <v>0.56000000000000005</v>
      </c>
      <c r="I68" s="6">
        <v>0.44</v>
      </c>
    </row>
    <row r="69" spans="1:9" x14ac:dyDescent="0.25">
      <c r="A69" t="s">
        <v>21</v>
      </c>
      <c r="B69" t="s">
        <v>22</v>
      </c>
    </row>
    <row r="70" spans="1:9" x14ac:dyDescent="0.25">
      <c r="A70" t="s">
        <v>23</v>
      </c>
      <c r="B70" t="s">
        <v>24</v>
      </c>
    </row>
    <row r="71" spans="1:9" x14ac:dyDescent="0.25">
      <c r="A71" t="s">
        <v>25</v>
      </c>
      <c r="B71" t="s">
        <v>26</v>
      </c>
    </row>
    <row r="72" spans="1:9" x14ac:dyDescent="0.25">
      <c r="A72" t="s">
        <v>27</v>
      </c>
      <c r="B72" t="s">
        <v>28</v>
      </c>
    </row>
    <row r="73" spans="1:9" x14ac:dyDescent="0.25">
      <c r="A73" t="s">
        <v>40</v>
      </c>
      <c r="B73" t="s">
        <v>41</v>
      </c>
    </row>
    <row r="74" spans="1:9" x14ac:dyDescent="0.25">
      <c r="A74" t="s">
        <v>42</v>
      </c>
      <c r="B74" t="s">
        <v>43</v>
      </c>
    </row>
    <row r="75" spans="1:9" x14ac:dyDescent="0.25">
      <c r="A75" t="s">
        <v>44</v>
      </c>
      <c r="B75" t="s">
        <v>45</v>
      </c>
    </row>
  </sheetData>
  <pageMargins left="0.7" right="0.7" top="0.75" bottom="0.75" header="0.3" footer="0.3"/>
  <pageSetup paperSize="9" orientation="portrait" horizontalDpi="300" verticalDpi="300"/>
  <tableParts count="8">
    <tablePart r:id="rId1"/>
    <tablePart r:id="rId2"/>
    <tablePart r:id="rId3"/>
    <tablePart r:id="rId4"/>
    <tablePart r:id="rId5"/>
    <tablePart r:id="rId6"/>
    <tablePart r:id="rId7"/>
    <tablePart r:id="rId8"/>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20"/>
  <sheetViews>
    <sheetView showGridLines="0" workbookViewId="0"/>
  </sheetViews>
  <sheetFormatPr defaultColWidth="11.5546875" defaultRowHeight="15.75" x14ac:dyDescent="0.25"/>
  <cols>
    <col min="1" max="1" width="37.6640625" customWidth="1"/>
    <col min="2" max="9" width="11.6640625" customWidth="1"/>
  </cols>
  <sheetData>
    <row r="1" spans="1:9" ht="19.5" x14ac:dyDescent="0.3">
      <c r="A1" s="1" t="s">
        <v>258</v>
      </c>
    </row>
    <row r="2" spans="1:9" x14ac:dyDescent="0.25">
      <c r="A2" t="s">
        <v>259</v>
      </c>
    </row>
    <row r="3" spans="1:9" x14ac:dyDescent="0.25">
      <c r="A3" t="s">
        <v>260</v>
      </c>
    </row>
    <row r="4" spans="1:9" x14ac:dyDescent="0.25">
      <c r="A4" t="s">
        <v>49</v>
      </c>
    </row>
    <row r="5" spans="1:9" x14ac:dyDescent="0.25">
      <c r="A5" t="s">
        <v>50</v>
      </c>
    </row>
    <row r="6" spans="1:9" x14ac:dyDescent="0.25">
      <c r="A6" t="s">
        <v>261</v>
      </c>
    </row>
    <row r="7" spans="1:9" ht="94.5" x14ac:dyDescent="0.25">
      <c r="A7" s="7" t="s">
        <v>262</v>
      </c>
      <c r="B7" s="4" t="s">
        <v>53</v>
      </c>
      <c r="C7" s="4" t="s">
        <v>54</v>
      </c>
      <c r="D7" s="4" t="s">
        <v>55</v>
      </c>
      <c r="E7" s="4" t="s">
        <v>56</v>
      </c>
      <c r="F7" s="4" t="s">
        <v>57</v>
      </c>
      <c r="G7" s="4" t="s">
        <v>58</v>
      </c>
      <c r="H7" s="4" t="s">
        <v>59</v>
      </c>
      <c r="I7" s="4" t="s">
        <v>60</v>
      </c>
    </row>
    <row r="8" spans="1:9" x14ac:dyDescent="0.25">
      <c r="A8" s="7" t="s">
        <v>263</v>
      </c>
      <c r="B8" s="5">
        <v>26075</v>
      </c>
      <c r="C8" s="6">
        <v>0.19</v>
      </c>
      <c r="D8" s="5">
        <v>25795</v>
      </c>
      <c r="E8" s="5">
        <v>16230</v>
      </c>
      <c r="F8" s="5">
        <v>9565</v>
      </c>
      <c r="G8" s="6">
        <v>0.2</v>
      </c>
      <c r="H8" s="6">
        <v>0.63</v>
      </c>
      <c r="I8" s="6">
        <v>0.37</v>
      </c>
    </row>
    <row r="9" spans="1:9" x14ac:dyDescent="0.25">
      <c r="A9" s="7" t="s">
        <v>264</v>
      </c>
      <c r="B9" s="5">
        <v>27805</v>
      </c>
      <c r="C9" s="6">
        <v>0.2</v>
      </c>
      <c r="D9" s="5">
        <v>27450</v>
      </c>
      <c r="E9" s="5">
        <v>22180</v>
      </c>
      <c r="F9" s="5">
        <v>5270</v>
      </c>
      <c r="G9" s="6">
        <v>0.21</v>
      </c>
      <c r="H9" s="6">
        <v>0.81</v>
      </c>
      <c r="I9" s="6">
        <v>0.19</v>
      </c>
    </row>
    <row r="10" spans="1:9" x14ac:dyDescent="0.25">
      <c r="A10" s="7" t="s">
        <v>265</v>
      </c>
      <c r="B10" s="5">
        <v>7945</v>
      </c>
      <c r="C10" s="6">
        <v>0.06</v>
      </c>
      <c r="D10" s="5">
        <v>7170</v>
      </c>
      <c r="E10" s="5">
        <v>5825</v>
      </c>
      <c r="F10" s="5">
        <v>1345</v>
      </c>
      <c r="G10" s="6">
        <v>0.06</v>
      </c>
      <c r="H10" s="6">
        <v>0.81</v>
      </c>
      <c r="I10" s="6">
        <v>0.19</v>
      </c>
    </row>
    <row r="11" spans="1:9" x14ac:dyDescent="0.25">
      <c r="A11" s="7" t="s">
        <v>266</v>
      </c>
      <c r="B11" s="5">
        <v>1620</v>
      </c>
      <c r="C11" s="6">
        <v>0.01</v>
      </c>
      <c r="D11" s="5">
        <v>1550</v>
      </c>
      <c r="E11" s="5">
        <v>620</v>
      </c>
      <c r="F11" s="5">
        <v>930</v>
      </c>
      <c r="G11" s="6">
        <v>0.01</v>
      </c>
      <c r="H11" s="6">
        <v>0.4</v>
      </c>
      <c r="I11" s="6">
        <v>0.6</v>
      </c>
    </row>
    <row r="12" spans="1:9" x14ac:dyDescent="0.25">
      <c r="A12" s="7" t="s">
        <v>267</v>
      </c>
      <c r="B12" s="5">
        <v>4600</v>
      </c>
      <c r="C12" s="6">
        <v>0.03</v>
      </c>
      <c r="D12" s="5">
        <v>4480</v>
      </c>
      <c r="E12" s="5">
        <v>3350</v>
      </c>
      <c r="F12" s="5">
        <v>1130</v>
      </c>
      <c r="G12" s="6">
        <v>0.04</v>
      </c>
      <c r="H12" s="6">
        <v>0.75</v>
      </c>
      <c r="I12" s="6">
        <v>0.25</v>
      </c>
    </row>
    <row r="13" spans="1:9" x14ac:dyDescent="0.25">
      <c r="A13" s="7" t="s">
        <v>268</v>
      </c>
      <c r="B13" s="5">
        <v>11450</v>
      </c>
      <c r="C13" s="6">
        <v>0.08</v>
      </c>
      <c r="D13" s="5">
        <v>10565</v>
      </c>
      <c r="E13" s="5">
        <v>9075</v>
      </c>
      <c r="F13" s="5">
        <v>1490</v>
      </c>
      <c r="G13" s="6">
        <v>0.08</v>
      </c>
      <c r="H13" s="6">
        <v>0.86</v>
      </c>
      <c r="I13" s="6">
        <v>0.14000000000000001</v>
      </c>
    </row>
    <row r="14" spans="1:9" x14ac:dyDescent="0.25">
      <c r="A14" s="7" t="s">
        <v>269</v>
      </c>
      <c r="B14" s="5">
        <v>60590</v>
      </c>
      <c r="C14" s="6">
        <v>0.43</v>
      </c>
      <c r="D14" s="5">
        <v>51125</v>
      </c>
      <c r="E14" s="5">
        <v>28655</v>
      </c>
      <c r="F14" s="5">
        <v>22470</v>
      </c>
      <c r="G14" s="6">
        <v>0.4</v>
      </c>
      <c r="H14" s="6">
        <v>0.56000000000000005</v>
      </c>
      <c r="I14" s="6">
        <v>0.44</v>
      </c>
    </row>
    <row r="15" spans="1:9" x14ac:dyDescent="0.25">
      <c r="A15" s="7" t="s">
        <v>69</v>
      </c>
      <c r="B15" s="5">
        <v>140075</v>
      </c>
      <c r="C15" s="6">
        <v>1</v>
      </c>
      <c r="D15" s="5">
        <v>128145</v>
      </c>
      <c r="E15" s="5">
        <v>85940</v>
      </c>
      <c r="F15" s="5">
        <v>42200</v>
      </c>
      <c r="G15" s="6">
        <v>1</v>
      </c>
      <c r="H15" s="6">
        <v>0.67</v>
      </c>
      <c r="I15" s="6">
        <v>0.33</v>
      </c>
    </row>
    <row r="16" spans="1:9" x14ac:dyDescent="0.25">
      <c r="A16" t="s">
        <v>21</v>
      </c>
      <c r="B16" t="s">
        <v>22</v>
      </c>
    </row>
    <row r="17" spans="1:2" x14ac:dyDescent="0.25">
      <c r="A17" t="s">
        <v>23</v>
      </c>
      <c r="B17" t="s">
        <v>24</v>
      </c>
    </row>
    <row r="18" spans="1:2" x14ac:dyDescent="0.25">
      <c r="A18" t="s">
        <v>25</v>
      </c>
      <c r="B18" t="s">
        <v>26</v>
      </c>
    </row>
    <row r="19" spans="1:2" x14ac:dyDescent="0.25">
      <c r="A19" t="s">
        <v>27</v>
      </c>
      <c r="B19" t="s">
        <v>28</v>
      </c>
    </row>
    <row r="20" spans="1:2" x14ac:dyDescent="0.25">
      <c r="A20" t="s">
        <v>44</v>
      </c>
      <c r="B20" t="s">
        <v>45</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workbookViewId="0"/>
  </sheetViews>
  <sheetFormatPr defaultColWidth="11.5546875" defaultRowHeight="15.75" x14ac:dyDescent="0.25"/>
  <cols>
    <col min="1" max="1" width="12.6640625" customWidth="1"/>
    <col min="2" max="2" width="120.6640625" customWidth="1"/>
  </cols>
  <sheetData>
    <row r="1" spans="1:2" ht="19.5" x14ac:dyDescent="0.3">
      <c r="A1" s="1" t="s">
        <v>16</v>
      </c>
    </row>
    <row r="2" spans="1:2" x14ac:dyDescent="0.25">
      <c r="A2" t="s">
        <v>17</v>
      </c>
    </row>
    <row r="3" spans="1:2" x14ac:dyDescent="0.25">
      <c r="A3" t="s">
        <v>18</v>
      </c>
    </row>
    <row r="4" spans="1:2" x14ac:dyDescent="0.25">
      <c r="A4" t="s">
        <v>19</v>
      </c>
      <c r="B4" t="s">
        <v>20</v>
      </c>
    </row>
    <row r="5" spans="1:2" x14ac:dyDescent="0.25">
      <c r="A5" t="s">
        <v>21</v>
      </c>
      <c r="B5" s="3" t="s">
        <v>22</v>
      </c>
    </row>
    <row r="6" spans="1:2" x14ac:dyDescent="0.25">
      <c r="A6" t="s">
        <v>23</v>
      </c>
      <c r="B6" s="3" t="s">
        <v>24</v>
      </c>
    </row>
    <row r="7" spans="1:2" x14ac:dyDescent="0.25">
      <c r="A7" t="s">
        <v>25</v>
      </c>
      <c r="B7" s="3" t="s">
        <v>26</v>
      </c>
    </row>
    <row r="8" spans="1:2" x14ac:dyDescent="0.25">
      <c r="A8" t="s">
        <v>27</v>
      </c>
      <c r="B8" s="3" t="s">
        <v>28</v>
      </c>
    </row>
    <row r="9" spans="1:2" x14ac:dyDescent="0.25">
      <c r="A9" t="s">
        <v>29</v>
      </c>
      <c r="B9" s="3" t="s">
        <v>30</v>
      </c>
    </row>
    <row r="10" spans="1:2" x14ac:dyDescent="0.25">
      <c r="A10" t="s">
        <v>31</v>
      </c>
      <c r="B10" s="3" t="s">
        <v>32</v>
      </c>
    </row>
    <row r="11" spans="1:2" x14ac:dyDescent="0.25">
      <c r="A11" t="s">
        <v>33</v>
      </c>
      <c r="B11" s="3" t="s">
        <v>270</v>
      </c>
    </row>
    <row r="12" spans="1:2" ht="31.5" x14ac:dyDescent="0.25">
      <c r="A12" t="s">
        <v>34</v>
      </c>
      <c r="B12" s="3" t="s">
        <v>35</v>
      </c>
    </row>
    <row r="13" spans="1:2" x14ac:dyDescent="0.25">
      <c r="A13" t="s">
        <v>36</v>
      </c>
      <c r="B13" s="3" t="s">
        <v>37</v>
      </c>
    </row>
    <row r="14" spans="1:2" x14ac:dyDescent="0.25">
      <c r="A14" t="s">
        <v>38</v>
      </c>
      <c r="B14" s="3" t="s">
        <v>39</v>
      </c>
    </row>
    <row r="15" spans="1:2" ht="31.5" x14ac:dyDescent="0.25">
      <c r="A15" t="s">
        <v>40</v>
      </c>
      <c r="B15" s="3" t="s">
        <v>41</v>
      </c>
    </row>
    <row r="16" spans="1:2" ht="31.5" x14ac:dyDescent="0.25">
      <c r="A16" t="s">
        <v>42</v>
      </c>
      <c r="B16" s="3" t="s">
        <v>43</v>
      </c>
    </row>
    <row r="17" spans="1:2" ht="31.5" x14ac:dyDescent="0.25">
      <c r="A17" t="s">
        <v>44</v>
      </c>
      <c r="B17" s="3" t="s">
        <v>45</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showGridLines="0" workbookViewId="0"/>
  </sheetViews>
  <sheetFormatPr defaultColWidth="11.5546875" defaultRowHeight="15.75" x14ac:dyDescent="0.25"/>
  <cols>
    <col min="1" max="1" width="37.6640625" customWidth="1"/>
    <col min="2" max="9" width="11.6640625" customWidth="1"/>
  </cols>
  <sheetData>
    <row r="1" spans="1:9" ht="19.5" x14ac:dyDescent="0.3">
      <c r="A1" s="1" t="s">
        <v>46</v>
      </c>
    </row>
    <row r="2" spans="1:9" x14ac:dyDescent="0.25">
      <c r="A2" t="s">
        <v>47</v>
      </c>
    </row>
    <row r="3" spans="1:9" x14ac:dyDescent="0.25">
      <c r="A3" t="s">
        <v>48</v>
      </c>
    </row>
    <row r="4" spans="1:9" x14ac:dyDescent="0.25">
      <c r="A4" t="s">
        <v>49</v>
      </c>
    </row>
    <row r="5" spans="1:9" x14ac:dyDescent="0.25">
      <c r="A5" t="s">
        <v>50</v>
      </c>
    </row>
    <row r="6" spans="1:9" x14ac:dyDescent="0.25">
      <c r="A6" t="s">
        <v>51</v>
      </c>
    </row>
    <row r="7" spans="1:9" ht="31.5" x14ac:dyDescent="0.25">
      <c r="A7" s="7" t="s">
        <v>71</v>
      </c>
    </row>
    <row r="8" spans="1:9" ht="94.5" x14ac:dyDescent="0.25">
      <c r="A8" s="7" t="s">
        <v>52</v>
      </c>
      <c r="B8" s="4" t="s">
        <v>53</v>
      </c>
      <c r="C8" s="4" t="s">
        <v>54</v>
      </c>
      <c r="D8" s="4" t="s">
        <v>55</v>
      </c>
      <c r="E8" s="4" t="s">
        <v>56</v>
      </c>
      <c r="F8" s="4" t="s">
        <v>57</v>
      </c>
      <c r="G8" s="4" t="s">
        <v>58</v>
      </c>
      <c r="H8" s="4" t="s">
        <v>59</v>
      </c>
      <c r="I8" s="4" t="s">
        <v>60</v>
      </c>
    </row>
    <row r="9" spans="1:9" x14ac:dyDescent="0.25">
      <c r="A9" s="7" t="s">
        <v>61</v>
      </c>
      <c r="B9" s="5">
        <v>121245</v>
      </c>
      <c r="C9" s="6">
        <v>0.87</v>
      </c>
      <c r="D9" s="5">
        <v>110645</v>
      </c>
      <c r="E9" s="5">
        <v>73470</v>
      </c>
      <c r="F9" s="5">
        <v>37170</v>
      </c>
      <c r="G9" s="6">
        <v>0.86</v>
      </c>
      <c r="H9" s="6">
        <v>0.66</v>
      </c>
      <c r="I9" s="6">
        <v>0.34</v>
      </c>
    </row>
    <row r="10" spans="1:9" x14ac:dyDescent="0.25">
      <c r="A10" s="7" t="s">
        <v>62</v>
      </c>
      <c r="B10" s="5">
        <v>1335</v>
      </c>
      <c r="C10" s="6">
        <v>0.01</v>
      </c>
      <c r="D10" s="5">
        <v>1225</v>
      </c>
      <c r="E10" s="5">
        <v>810</v>
      </c>
      <c r="F10" s="5">
        <v>415</v>
      </c>
      <c r="G10" s="6">
        <v>0.01</v>
      </c>
      <c r="H10" s="6">
        <v>0.66</v>
      </c>
      <c r="I10" s="6">
        <v>0.34</v>
      </c>
    </row>
    <row r="11" spans="1:9" x14ac:dyDescent="0.25">
      <c r="A11" s="7" t="s">
        <v>63</v>
      </c>
      <c r="B11" s="5">
        <v>4345</v>
      </c>
      <c r="C11" s="6">
        <v>0.03</v>
      </c>
      <c r="D11" s="5">
        <v>4010</v>
      </c>
      <c r="E11" s="5">
        <v>2460</v>
      </c>
      <c r="F11" s="5">
        <v>1550</v>
      </c>
      <c r="G11" s="6">
        <v>0.03</v>
      </c>
      <c r="H11" s="6">
        <v>0.61</v>
      </c>
      <c r="I11" s="6">
        <v>0.39</v>
      </c>
    </row>
    <row r="12" spans="1:9" x14ac:dyDescent="0.25">
      <c r="A12" s="7" t="s">
        <v>64</v>
      </c>
      <c r="B12" s="5">
        <v>1560</v>
      </c>
      <c r="C12" s="6">
        <v>0.01</v>
      </c>
      <c r="D12" s="5">
        <v>1450</v>
      </c>
      <c r="E12" s="5">
        <v>930</v>
      </c>
      <c r="F12" s="5">
        <v>515</v>
      </c>
      <c r="G12" s="6">
        <v>0.01</v>
      </c>
      <c r="H12" s="6">
        <v>0.64</v>
      </c>
      <c r="I12" s="6">
        <v>0.36</v>
      </c>
    </row>
    <row r="13" spans="1:9" x14ac:dyDescent="0.25">
      <c r="A13" s="7" t="s">
        <v>65</v>
      </c>
      <c r="B13" s="5">
        <v>245</v>
      </c>
      <c r="C13" s="6">
        <v>0</v>
      </c>
      <c r="D13" s="5">
        <v>220</v>
      </c>
      <c r="E13" s="5">
        <v>135</v>
      </c>
      <c r="F13" s="5">
        <v>85</v>
      </c>
      <c r="G13" s="6">
        <v>0</v>
      </c>
      <c r="H13" s="6">
        <v>0.62</v>
      </c>
      <c r="I13" s="6">
        <v>0.38</v>
      </c>
    </row>
    <row r="14" spans="1:9" x14ac:dyDescent="0.25">
      <c r="A14" s="7" t="s">
        <v>66</v>
      </c>
      <c r="B14" s="5">
        <v>1320</v>
      </c>
      <c r="C14" s="6">
        <v>0.01</v>
      </c>
      <c r="D14" s="5">
        <v>1210</v>
      </c>
      <c r="E14" s="5">
        <v>785</v>
      </c>
      <c r="F14" s="5">
        <v>425</v>
      </c>
      <c r="G14" s="6">
        <v>0.01</v>
      </c>
      <c r="H14" s="6">
        <v>0.65</v>
      </c>
      <c r="I14" s="6">
        <v>0.35</v>
      </c>
    </row>
    <row r="15" spans="1:9" x14ac:dyDescent="0.25">
      <c r="A15" s="7" t="s">
        <v>67</v>
      </c>
      <c r="B15" s="5">
        <v>10020</v>
      </c>
      <c r="C15" s="6">
        <v>7.0000000000000007E-2</v>
      </c>
      <c r="D15" s="5">
        <v>9385</v>
      </c>
      <c r="E15" s="5">
        <v>7345</v>
      </c>
      <c r="F15" s="5">
        <v>2040</v>
      </c>
      <c r="G15" s="6">
        <v>7.0000000000000007E-2</v>
      </c>
      <c r="H15" s="6">
        <v>0.78</v>
      </c>
      <c r="I15" s="6">
        <v>0.22</v>
      </c>
    </row>
    <row r="16" spans="1:9" x14ac:dyDescent="0.25">
      <c r="A16" s="7" t="s">
        <v>68</v>
      </c>
      <c r="B16" s="5">
        <v>5</v>
      </c>
      <c r="C16" s="6">
        <v>0</v>
      </c>
      <c r="D16" s="5">
        <v>5</v>
      </c>
      <c r="E16" s="5" t="s">
        <v>70</v>
      </c>
      <c r="F16" s="5" t="s">
        <v>70</v>
      </c>
      <c r="G16" s="6">
        <v>0</v>
      </c>
      <c r="H16" s="6">
        <v>0.5</v>
      </c>
      <c r="I16" s="6">
        <v>0.5</v>
      </c>
    </row>
    <row r="17" spans="1:9" x14ac:dyDescent="0.25">
      <c r="A17" s="7" t="s">
        <v>69</v>
      </c>
      <c r="B17" s="5">
        <v>140075</v>
      </c>
      <c r="C17" s="6">
        <v>1</v>
      </c>
      <c r="D17" s="5">
        <v>128145</v>
      </c>
      <c r="E17" s="5">
        <v>85940</v>
      </c>
      <c r="F17" s="5">
        <v>42200</v>
      </c>
      <c r="G17" s="6">
        <v>1</v>
      </c>
      <c r="H17" s="6">
        <v>0.67</v>
      </c>
      <c r="I17" s="6">
        <v>0.33</v>
      </c>
    </row>
    <row r="18" spans="1:9" x14ac:dyDescent="0.25">
      <c r="A18" s="7"/>
    </row>
    <row r="19" spans="1:9" ht="31.5" x14ac:dyDescent="0.25">
      <c r="A19" s="7" t="s">
        <v>72</v>
      </c>
    </row>
    <row r="20" spans="1:9" ht="94.5" x14ac:dyDescent="0.25">
      <c r="A20" s="7" t="s">
        <v>52</v>
      </c>
      <c r="B20" s="4" t="s">
        <v>53</v>
      </c>
      <c r="C20" s="4" t="s">
        <v>54</v>
      </c>
      <c r="D20" s="4" t="s">
        <v>55</v>
      </c>
      <c r="E20" s="4" t="s">
        <v>56</v>
      </c>
      <c r="F20" s="4" t="s">
        <v>57</v>
      </c>
      <c r="G20" s="4" t="s">
        <v>58</v>
      </c>
      <c r="H20" s="4" t="s">
        <v>59</v>
      </c>
      <c r="I20" s="4" t="s">
        <v>60</v>
      </c>
    </row>
    <row r="21" spans="1:9" x14ac:dyDescent="0.25">
      <c r="A21" s="7" t="s">
        <v>61</v>
      </c>
      <c r="B21" s="5">
        <v>21355</v>
      </c>
      <c r="C21" s="6">
        <v>0.82</v>
      </c>
      <c r="D21" s="5">
        <v>21165</v>
      </c>
      <c r="E21" s="5">
        <v>13435</v>
      </c>
      <c r="F21" s="5">
        <v>7730</v>
      </c>
      <c r="G21" s="6">
        <v>0.82</v>
      </c>
      <c r="H21" s="6">
        <v>0.63</v>
      </c>
      <c r="I21" s="6">
        <v>0.37</v>
      </c>
    </row>
    <row r="22" spans="1:9" x14ac:dyDescent="0.25">
      <c r="A22" s="7" t="s">
        <v>62</v>
      </c>
      <c r="B22" s="5">
        <v>255</v>
      </c>
      <c r="C22" s="6">
        <v>0.01</v>
      </c>
      <c r="D22" s="5">
        <v>255</v>
      </c>
      <c r="E22" s="5">
        <v>145</v>
      </c>
      <c r="F22" s="5">
        <v>110</v>
      </c>
      <c r="G22" s="6">
        <v>0.01</v>
      </c>
      <c r="H22" s="6">
        <v>0.56999999999999995</v>
      </c>
      <c r="I22" s="6">
        <v>0.43</v>
      </c>
    </row>
    <row r="23" spans="1:9" x14ac:dyDescent="0.25">
      <c r="A23" s="7" t="s">
        <v>63</v>
      </c>
      <c r="B23" s="5">
        <v>1220</v>
      </c>
      <c r="C23" s="6">
        <v>0.05</v>
      </c>
      <c r="D23" s="5">
        <v>1200</v>
      </c>
      <c r="E23" s="5">
        <v>590</v>
      </c>
      <c r="F23" s="5">
        <v>610</v>
      </c>
      <c r="G23" s="6">
        <v>0.05</v>
      </c>
      <c r="H23" s="6">
        <v>0.49</v>
      </c>
      <c r="I23" s="6">
        <v>0.51</v>
      </c>
    </row>
    <row r="24" spans="1:9" x14ac:dyDescent="0.25">
      <c r="A24" s="7" t="s">
        <v>64</v>
      </c>
      <c r="B24" s="5">
        <v>530</v>
      </c>
      <c r="C24" s="6">
        <v>0.02</v>
      </c>
      <c r="D24" s="5">
        <v>520</v>
      </c>
      <c r="E24" s="5">
        <v>290</v>
      </c>
      <c r="F24" s="5">
        <v>230</v>
      </c>
      <c r="G24" s="6">
        <v>0.02</v>
      </c>
      <c r="H24" s="6">
        <v>0.56000000000000005</v>
      </c>
      <c r="I24" s="6">
        <v>0.44</v>
      </c>
    </row>
    <row r="25" spans="1:9" x14ac:dyDescent="0.25">
      <c r="A25" s="7" t="s">
        <v>65</v>
      </c>
      <c r="B25" s="5">
        <v>55</v>
      </c>
      <c r="C25" s="6">
        <v>0</v>
      </c>
      <c r="D25" s="5">
        <v>50</v>
      </c>
      <c r="E25" s="5">
        <v>30</v>
      </c>
      <c r="F25" s="5">
        <v>20</v>
      </c>
      <c r="G25" s="6">
        <v>0</v>
      </c>
      <c r="H25" s="6">
        <v>0.6</v>
      </c>
      <c r="I25" s="6">
        <v>0.4</v>
      </c>
    </row>
    <row r="26" spans="1:9" x14ac:dyDescent="0.25">
      <c r="A26" s="7" t="s">
        <v>66</v>
      </c>
      <c r="B26" s="5">
        <v>420</v>
      </c>
      <c r="C26" s="6">
        <v>0.02</v>
      </c>
      <c r="D26" s="5">
        <v>405</v>
      </c>
      <c r="E26" s="5">
        <v>235</v>
      </c>
      <c r="F26" s="5">
        <v>170</v>
      </c>
      <c r="G26" s="6">
        <v>0.02</v>
      </c>
      <c r="H26" s="6">
        <v>0.57999999999999996</v>
      </c>
      <c r="I26" s="6">
        <v>0.42</v>
      </c>
    </row>
    <row r="27" spans="1:9" x14ac:dyDescent="0.25">
      <c r="A27" s="7" t="s">
        <v>67</v>
      </c>
      <c r="B27" s="5">
        <v>2240</v>
      </c>
      <c r="C27" s="6">
        <v>0.09</v>
      </c>
      <c r="D27" s="5">
        <v>2205</v>
      </c>
      <c r="E27" s="5">
        <v>1510</v>
      </c>
      <c r="F27" s="5">
        <v>695</v>
      </c>
      <c r="G27" s="6">
        <v>0.09</v>
      </c>
      <c r="H27" s="6">
        <v>0.69</v>
      </c>
      <c r="I27" s="6">
        <v>0.31</v>
      </c>
    </row>
    <row r="28" spans="1:9" x14ac:dyDescent="0.25">
      <c r="A28" s="7" t="s">
        <v>69</v>
      </c>
      <c r="B28" s="5">
        <v>26075</v>
      </c>
      <c r="C28" s="6">
        <v>1</v>
      </c>
      <c r="D28" s="5">
        <v>25795</v>
      </c>
      <c r="E28" s="5">
        <v>16230</v>
      </c>
      <c r="F28" s="5">
        <v>9565</v>
      </c>
      <c r="G28" s="6">
        <v>1</v>
      </c>
      <c r="H28" s="6">
        <v>0.63</v>
      </c>
      <c r="I28" s="6">
        <v>0.37</v>
      </c>
    </row>
    <row r="29" spans="1:9" x14ac:dyDescent="0.25">
      <c r="A29" s="7"/>
    </row>
    <row r="30" spans="1:9" ht="31.5" x14ac:dyDescent="0.25">
      <c r="A30" s="7" t="s">
        <v>73</v>
      </c>
    </row>
    <row r="31" spans="1:9" ht="94.5" x14ac:dyDescent="0.25">
      <c r="A31" s="7" t="s">
        <v>52</v>
      </c>
      <c r="B31" s="4" t="s">
        <v>53</v>
      </c>
      <c r="C31" s="4" t="s">
        <v>54</v>
      </c>
      <c r="D31" s="4" t="s">
        <v>55</v>
      </c>
      <c r="E31" s="4" t="s">
        <v>56</v>
      </c>
      <c r="F31" s="4" t="s">
        <v>57</v>
      </c>
      <c r="G31" s="4" t="s">
        <v>58</v>
      </c>
      <c r="H31" s="4" t="s">
        <v>59</v>
      </c>
      <c r="I31" s="4" t="s">
        <v>60</v>
      </c>
    </row>
    <row r="32" spans="1:9" x14ac:dyDescent="0.25">
      <c r="A32" s="7" t="s">
        <v>61</v>
      </c>
      <c r="B32" s="5">
        <v>22500</v>
      </c>
      <c r="C32" s="6">
        <v>0.81</v>
      </c>
      <c r="D32" s="5">
        <v>22240</v>
      </c>
      <c r="E32" s="5">
        <v>18035</v>
      </c>
      <c r="F32" s="5">
        <v>4205</v>
      </c>
      <c r="G32" s="6">
        <v>0.81</v>
      </c>
      <c r="H32" s="6">
        <v>0.81</v>
      </c>
      <c r="I32" s="6">
        <v>0.19</v>
      </c>
    </row>
    <row r="33" spans="1:9" x14ac:dyDescent="0.25">
      <c r="A33" s="7" t="s">
        <v>62</v>
      </c>
      <c r="B33" s="5">
        <v>280</v>
      </c>
      <c r="C33" s="6">
        <v>0.01</v>
      </c>
      <c r="D33" s="5">
        <v>270</v>
      </c>
      <c r="E33" s="5">
        <v>220</v>
      </c>
      <c r="F33" s="5">
        <v>50</v>
      </c>
      <c r="G33" s="6">
        <v>0.01</v>
      </c>
      <c r="H33" s="6">
        <v>0.81</v>
      </c>
      <c r="I33" s="6">
        <v>0.19</v>
      </c>
    </row>
    <row r="34" spans="1:9" x14ac:dyDescent="0.25">
      <c r="A34" s="7" t="s">
        <v>63</v>
      </c>
      <c r="B34" s="5">
        <v>1375</v>
      </c>
      <c r="C34" s="6">
        <v>0.05</v>
      </c>
      <c r="D34" s="5">
        <v>1345</v>
      </c>
      <c r="E34" s="5">
        <v>995</v>
      </c>
      <c r="F34" s="5">
        <v>350</v>
      </c>
      <c r="G34" s="6">
        <v>0.05</v>
      </c>
      <c r="H34" s="6">
        <v>0.74</v>
      </c>
      <c r="I34" s="6">
        <v>0.26</v>
      </c>
    </row>
    <row r="35" spans="1:9" x14ac:dyDescent="0.25">
      <c r="A35" s="7" t="s">
        <v>64</v>
      </c>
      <c r="B35" s="5">
        <v>595</v>
      </c>
      <c r="C35" s="6">
        <v>0.02</v>
      </c>
      <c r="D35" s="5">
        <v>585</v>
      </c>
      <c r="E35" s="5">
        <v>445</v>
      </c>
      <c r="F35" s="5">
        <v>135</v>
      </c>
      <c r="G35" s="6">
        <v>0.02</v>
      </c>
      <c r="H35" s="6">
        <v>0.77</v>
      </c>
      <c r="I35" s="6">
        <v>0.23</v>
      </c>
    </row>
    <row r="36" spans="1:9" x14ac:dyDescent="0.25">
      <c r="A36" s="7" t="s">
        <v>65</v>
      </c>
      <c r="B36" s="5">
        <v>70</v>
      </c>
      <c r="C36" s="6">
        <v>0</v>
      </c>
      <c r="D36" s="5">
        <v>70</v>
      </c>
      <c r="E36" s="5">
        <v>55</v>
      </c>
      <c r="F36" s="5">
        <v>15</v>
      </c>
      <c r="G36" s="6">
        <v>0</v>
      </c>
      <c r="H36" s="6">
        <v>0.81</v>
      </c>
      <c r="I36" s="6">
        <v>0.19</v>
      </c>
    </row>
    <row r="37" spans="1:9" x14ac:dyDescent="0.25">
      <c r="A37" s="7" t="s">
        <v>66</v>
      </c>
      <c r="B37" s="5">
        <v>455</v>
      </c>
      <c r="C37" s="6">
        <v>0.02</v>
      </c>
      <c r="D37" s="5">
        <v>450</v>
      </c>
      <c r="E37" s="5">
        <v>350</v>
      </c>
      <c r="F37" s="5">
        <v>100</v>
      </c>
      <c r="G37" s="6">
        <v>0.02</v>
      </c>
      <c r="H37" s="6">
        <v>0.78</v>
      </c>
      <c r="I37" s="6">
        <v>0.22</v>
      </c>
    </row>
    <row r="38" spans="1:9" x14ac:dyDescent="0.25">
      <c r="A38" s="7" t="s">
        <v>67</v>
      </c>
      <c r="B38" s="5">
        <v>2525</v>
      </c>
      <c r="C38" s="6">
        <v>0.09</v>
      </c>
      <c r="D38" s="5">
        <v>2485</v>
      </c>
      <c r="E38" s="5">
        <v>2070</v>
      </c>
      <c r="F38" s="5">
        <v>415</v>
      </c>
      <c r="G38" s="6">
        <v>0.09</v>
      </c>
      <c r="H38" s="6">
        <v>0.83</v>
      </c>
      <c r="I38" s="6">
        <v>0.17</v>
      </c>
    </row>
    <row r="39" spans="1:9" x14ac:dyDescent="0.25">
      <c r="A39" s="7" t="s">
        <v>69</v>
      </c>
      <c r="B39" s="5">
        <v>27805</v>
      </c>
      <c r="C39" s="6">
        <v>1</v>
      </c>
      <c r="D39" s="5">
        <v>27450</v>
      </c>
      <c r="E39" s="5">
        <v>22180</v>
      </c>
      <c r="F39" s="5">
        <v>5270</v>
      </c>
      <c r="G39" s="6">
        <v>1</v>
      </c>
      <c r="H39" s="6">
        <v>0.81</v>
      </c>
      <c r="I39" s="6">
        <v>0.19</v>
      </c>
    </row>
    <row r="40" spans="1:9" x14ac:dyDescent="0.25">
      <c r="A40" s="7"/>
    </row>
    <row r="41" spans="1:9" ht="31.5" x14ac:dyDescent="0.25">
      <c r="A41" s="7" t="s">
        <v>75</v>
      </c>
    </row>
    <row r="42" spans="1:9" ht="94.5" x14ac:dyDescent="0.25">
      <c r="A42" s="7" t="s">
        <v>52</v>
      </c>
      <c r="B42" s="4" t="s">
        <v>53</v>
      </c>
      <c r="C42" s="4" t="s">
        <v>54</v>
      </c>
      <c r="D42" s="4" t="s">
        <v>55</v>
      </c>
      <c r="E42" s="4" t="s">
        <v>56</v>
      </c>
      <c r="F42" s="4" t="s">
        <v>57</v>
      </c>
      <c r="G42" s="4" t="s">
        <v>58</v>
      </c>
      <c r="H42" s="4" t="s">
        <v>59</v>
      </c>
      <c r="I42" s="4" t="s">
        <v>60</v>
      </c>
    </row>
    <row r="43" spans="1:9" x14ac:dyDescent="0.25">
      <c r="A43" s="7" t="s">
        <v>61</v>
      </c>
      <c r="B43" s="5">
        <v>5115</v>
      </c>
      <c r="C43" s="6">
        <v>0.64</v>
      </c>
      <c r="D43" s="5">
        <v>4565</v>
      </c>
      <c r="E43" s="5">
        <v>3605</v>
      </c>
      <c r="F43" s="5">
        <v>965</v>
      </c>
      <c r="G43" s="6">
        <v>0.64</v>
      </c>
      <c r="H43" s="6">
        <v>0.79</v>
      </c>
      <c r="I43" s="6">
        <v>0.21</v>
      </c>
    </row>
    <row r="44" spans="1:9" x14ac:dyDescent="0.25">
      <c r="A44" s="7" t="s">
        <v>62</v>
      </c>
      <c r="B44" s="5">
        <v>20</v>
      </c>
      <c r="C44" s="6">
        <v>0</v>
      </c>
      <c r="D44" s="5">
        <v>15</v>
      </c>
      <c r="E44" s="5">
        <v>10</v>
      </c>
      <c r="F44" s="5">
        <v>5</v>
      </c>
      <c r="G44" s="6">
        <v>0</v>
      </c>
      <c r="H44" s="6">
        <v>0.64</v>
      </c>
      <c r="I44" s="6">
        <v>0.36</v>
      </c>
    </row>
    <row r="45" spans="1:9" x14ac:dyDescent="0.25">
      <c r="A45" s="7" t="s">
        <v>63</v>
      </c>
      <c r="B45" s="5">
        <v>80</v>
      </c>
      <c r="C45" s="6">
        <v>0.01</v>
      </c>
      <c r="D45" s="5">
        <v>65</v>
      </c>
      <c r="E45" s="5">
        <v>40</v>
      </c>
      <c r="F45" s="5">
        <v>25</v>
      </c>
      <c r="G45" s="6">
        <v>0.01</v>
      </c>
      <c r="H45" s="6">
        <v>0.64</v>
      </c>
      <c r="I45" s="6">
        <v>0.36</v>
      </c>
    </row>
    <row r="46" spans="1:9" x14ac:dyDescent="0.25">
      <c r="A46" s="7" t="s">
        <v>64</v>
      </c>
      <c r="B46" s="5">
        <v>10</v>
      </c>
      <c r="C46" s="6">
        <v>0</v>
      </c>
      <c r="D46" s="5">
        <v>5</v>
      </c>
      <c r="E46" s="5" t="s">
        <v>74</v>
      </c>
      <c r="F46" s="6" t="s">
        <v>74</v>
      </c>
      <c r="G46" s="6">
        <v>0</v>
      </c>
      <c r="H46" s="6" t="s">
        <v>74</v>
      </c>
      <c r="I46" s="6" t="s">
        <v>74</v>
      </c>
    </row>
    <row r="47" spans="1:9" x14ac:dyDescent="0.25">
      <c r="A47" s="7" t="s">
        <v>65</v>
      </c>
      <c r="B47" s="5">
        <v>10</v>
      </c>
      <c r="C47" s="6">
        <v>0</v>
      </c>
      <c r="D47" s="5">
        <v>5</v>
      </c>
      <c r="E47" s="6" t="s">
        <v>74</v>
      </c>
      <c r="F47" s="5" t="s">
        <v>74</v>
      </c>
      <c r="G47" s="6">
        <v>0</v>
      </c>
      <c r="H47" s="6" t="s">
        <v>74</v>
      </c>
      <c r="I47" s="6" t="s">
        <v>74</v>
      </c>
    </row>
    <row r="48" spans="1:9" x14ac:dyDescent="0.25">
      <c r="A48" s="7" t="s">
        <v>66</v>
      </c>
      <c r="B48" s="5">
        <v>20</v>
      </c>
      <c r="C48" s="6">
        <v>0</v>
      </c>
      <c r="D48" s="5">
        <v>15</v>
      </c>
      <c r="E48" s="5">
        <v>5</v>
      </c>
      <c r="F48" s="5">
        <v>5</v>
      </c>
      <c r="G48" s="6">
        <v>0</v>
      </c>
      <c r="H48" s="6">
        <v>0.5</v>
      </c>
      <c r="I48" s="6">
        <v>0.5</v>
      </c>
    </row>
    <row r="49" spans="1:9" x14ac:dyDescent="0.25">
      <c r="A49" s="7" t="s">
        <v>67</v>
      </c>
      <c r="B49" s="5">
        <v>2695</v>
      </c>
      <c r="C49" s="6">
        <v>0.34</v>
      </c>
      <c r="D49" s="5">
        <v>2505</v>
      </c>
      <c r="E49" s="5">
        <v>2160</v>
      </c>
      <c r="F49" s="5">
        <v>340</v>
      </c>
      <c r="G49" s="6">
        <v>0.35</v>
      </c>
      <c r="H49" s="6">
        <v>0.86</v>
      </c>
      <c r="I49" s="6">
        <v>0.14000000000000001</v>
      </c>
    </row>
    <row r="50" spans="1:9" x14ac:dyDescent="0.25">
      <c r="A50" s="7" t="s">
        <v>69</v>
      </c>
      <c r="B50" s="5">
        <v>7945</v>
      </c>
      <c r="C50" s="6">
        <v>1</v>
      </c>
      <c r="D50" s="5">
        <v>7170</v>
      </c>
      <c r="E50" s="5">
        <v>5825</v>
      </c>
      <c r="F50" s="5">
        <v>1345</v>
      </c>
      <c r="G50" s="6">
        <v>1</v>
      </c>
      <c r="H50" s="6">
        <v>0.81</v>
      </c>
      <c r="I50" s="6">
        <v>0.19</v>
      </c>
    </row>
    <row r="51" spans="1:9" x14ac:dyDescent="0.25">
      <c r="A51" s="7"/>
    </row>
    <row r="52" spans="1:9" ht="31.5" x14ac:dyDescent="0.25">
      <c r="A52" s="7" t="s">
        <v>76</v>
      </c>
    </row>
    <row r="53" spans="1:9" ht="94.5" x14ac:dyDescent="0.25">
      <c r="A53" s="7" t="s">
        <v>52</v>
      </c>
      <c r="B53" s="4" t="s">
        <v>53</v>
      </c>
      <c r="C53" s="4" t="s">
        <v>54</v>
      </c>
      <c r="D53" s="4" t="s">
        <v>55</v>
      </c>
      <c r="E53" s="4" t="s">
        <v>56</v>
      </c>
      <c r="F53" s="4" t="s">
        <v>57</v>
      </c>
      <c r="G53" s="4" t="s">
        <v>58</v>
      </c>
      <c r="H53" s="4" t="s">
        <v>59</v>
      </c>
      <c r="I53" s="4" t="s">
        <v>60</v>
      </c>
    </row>
    <row r="54" spans="1:9" x14ac:dyDescent="0.25">
      <c r="A54" s="7" t="s">
        <v>61</v>
      </c>
      <c r="B54" s="5">
        <v>1475</v>
      </c>
      <c r="C54" s="6">
        <v>0.91</v>
      </c>
      <c r="D54" s="5">
        <v>1415</v>
      </c>
      <c r="E54" s="5">
        <v>565</v>
      </c>
      <c r="F54" s="5">
        <v>845</v>
      </c>
      <c r="G54" s="6">
        <v>0.91</v>
      </c>
      <c r="H54" s="6">
        <v>0.4</v>
      </c>
      <c r="I54" s="6">
        <v>0.6</v>
      </c>
    </row>
    <row r="55" spans="1:9" x14ac:dyDescent="0.25">
      <c r="A55" s="7" t="s">
        <v>62</v>
      </c>
      <c r="B55" s="5">
        <v>20</v>
      </c>
      <c r="C55" s="6">
        <v>0.01</v>
      </c>
      <c r="D55" s="5">
        <v>20</v>
      </c>
      <c r="E55" s="5">
        <v>5</v>
      </c>
      <c r="F55" s="5">
        <v>15</v>
      </c>
      <c r="G55" s="6">
        <v>0.01</v>
      </c>
      <c r="H55" s="6">
        <v>0.35</v>
      </c>
      <c r="I55" s="6">
        <v>0.65</v>
      </c>
    </row>
    <row r="56" spans="1:9" x14ac:dyDescent="0.25">
      <c r="A56" s="7" t="s">
        <v>63</v>
      </c>
      <c r="B56" s="5">
        <v>30</v>
      </c>
      <c r="C56" s="6">
        <v>0.02</v>
      </c>
      <c r="D56" s="5">
        <v>30</v>
      </c>
      <c r="E56" s="5">
        <v>10</v>
      </c>
      <c r="F56" s="5">
        <v>20</v>
      </c>
      <c r="G56" s="6">
        <v>0.02</v>
      </c>
      <c r="H56" s="6">
        <v>0.36</v>
      </c>
      <c r="I56" s="6">
        <v>0.64</v>
      </c>
    </row>
    <row r="57" spans="1:9" x14ac:dyDescent="0.25">
      <c r="A57" s="7" t="s">
        <v>64</v>
      </c>
      <c r="B57" s="5">
        <v>5</v>
      </c>
      <c r="C57" s="6">
        <v>0</v>
      </c>
      <c r="D57" s="5">
        <v>5</v>
      </c>
      <c r="E57" s="6" t="s">
        <v>74</v>
      </c>
      <c r="F57" s="6" t="s">
        <v>74</v>
      </c>
      <c r="G57" s="6">
        <v>0</v>
      </c>
      <c r="H57" s="6" t="s">
        <v>74</v>
      </c>
      <c r="I57" s="6" t="s">
        <v>74</v>
      </c>
    </row>
    <row r="58" spans="1:9" x14ac:dyDescent="0.25">
      <c r="A58" s="7" t="s">
        <v>65</v>
      </c>
      <c r="B58" s="5">
        <v>10</v>
      </c>
      <c r="C58" s="6">
        <v>0</v>
      </c>
      <c r="D58" s="5">
        <v>5</v>
      </c>
      <c r="E58" s="5">
        <v>5</v>
      </c>
      <c r="F58" s="5">
        <v>5</v>
      </c>
      <c r="G58" s="6">
        <v>0</v>
      </c>
      <c r="H58" s="6">
        <v>0.43</v>
      </c>
      <c r="I58" s="6">
        <v>0.56999999999999995</v>
      </c>
    </row>
    <row r="59" spans="1:9" x14ac:dyDescent="0.25">
      <c r="A59" s="7" t="s">
        <v>66</v>
      </c>
      <c r="B59" s="5">
        <v>10</v>
      </c>
      <c r="C59" s="6">
        <v>0.01</v>
      </c>
      <c r="D59" s="5">
        <v>10</v>
      </c>
      <c r="E59" s="5">
        <v>5</v>
      </c>
      <c r="F59" s="5">
        <v>5</v>
      </c>
      <c r="G59" s="6">
        <v>0.01</v>
      </c>
      <c r="H59" s="6">
        <v>0.38</v>
      </c>
      <c r="I59" s="6">
        <v>0.63</v>
      </c>
    </row>
    <row r="60" spans="1:9" x14ac:dyDescent="0.25">
      <c r="A60" s="7" t="s">
        <v>67</v>
      </c>
      <c r="B60" s="5">
        <v>70</v>
      </c>
      <c r="C60" s="6">
        <v>0.04</v>
      </c>
      <c r="D60" s="5">
        <v>70</v>
      </c>
      <c r="E60" s="5">
        <v>30</v>
      </c>
      <c r="F60" s="5">
        <v>40</v>
      </c>
      <c r="G60" s="6">
        <v>0.04</v>
      </c>
      <c r="H60" s="6">
        <v>0.42</v>
      </c>
      <c r="I60" s="6">
        <v>0.57999999999999996</v>
      </c>
    </row>
    <row r="61" spans="1:9" x14ac:dyDescent="0.25">
      <c r="A61" s="7" t="s">
        <v>69</v>
      </c>
      <c r="B61" s="5">
        <v>1620</v>
      </c>
      <c r="C61" s="6">
        <v>1</v>
      </c>
      <c r="D61" s="5">
        <v>1550</v>
      </c>
      <c r="E61" s="5">
        <v>620</v>
      </c>
      <c r="F61" s="5">
        <v>930</v>
      </c>
      <c r="G61" s="6">
        <v>1</v>
      </c>
      <c r="H61" s="6">
        <v>0.4</v>
      </c>
      <c r="I61" s="6">
        <v>0.6</v>
      </c>
    </row>
    <row r="62" spans="1:9" x14ac:dyDescent="0.25">
      <c r="A62" s="7"/>
    </row>
    <row r="63" spans="1:9" ht="31.5" x14ac:dyDescent="0.25">
      <c r="A63" s="7" t="s">
        <v>77</v>
      </c>
    </row>
    <row r="64" spans="1:9" ht="94.5" x14ac:dyDescent="0.25">
      <c r="A64" s="7" t="s">
        <v>52</v>
      </c>
      <c r="B64" s="4" t="s">
        <v>53</v>
      </c>
      <c r="C64" s="4" t="s">
        <v>54</v>
      </c>
      <c r="D64" s="4" t="s">
        <v>55</v>
      </c>
      <c r="E64" s="4" t="s">
        <v>56</v>
      </c>
      <c r="F64" s="4" t="s">
        <v>57</v>
      </c>
      <c r="G64" s="4" t="s">
        <v>58</v>
      </c>
      <c r="H64" s="4" t="s">
        <v>59</v>
      </c>
      <c r="I64" s="4" t="s">
        <v>60</v>
      </c>
    </row>
    <row r="65" spans="1:9" x14ac:dyDescent="0.25">
      <c r="A65" s="7" t="s">
        <v>61</v>
      </c>
      <c r="B65" s="5">
        <v>4015</v>
      </c>
      <c r="C65" s="6">
        <v>0.87</v>
      </c>
      <c r="D65" s="5">
        <v>3910</v>
      </c>
      <c r="E65" s="5">
        <v>2925</v>
      </c>
      <c r="F65" s="5">
        <v>985</v>
      </c>
      <c r="G65" s="6">
        <v>0.87</v>
      </c>
      <c r="H65" s="6">
        <v>0.75</v>
      </c>
      <c r="I65" s="6">
        <v>0.25</v>
      </c>
    </row>
    <row r="66" spans="1:9" x14ac:dyDescent="0.25">
      <c r="A66" s="7" t="s">
        <v>62</v>
      </c>
      <c r="B66" s="5">
        <v>80</v>
      </c>
      <c r="C66" s="6">
        <v>0.02</v>
      </c>
      <c r="D66" s="5">
        <v>80</v>
      </c>
      <c r="E66" s="5">
        <v>65</v>
      </c>
      <c r="F66" s="5">
        <v>15</v>
      </c>
      <c r="G66" s="6">
        <v>0.02</v>
      </c>
      <c r="H66" s="6">
        <v>0.84</v>
      </c>
      <c r="I66" s="6">
        <v>0.16</v>
      </c>
    </row>
    <row r="67" spans="1:9" x14ac:dyDescent="0.25">
      <c r="A67" s="7" t="s">
        <v>63</v>
      </c>
      <c r="B67" s="5">
        <v>195</v>
      </c>
      <c r="C67" s="6">
        <v>0.04</v>
      </c>
      <c r="D67" s="5">
        <v>190</v>
      </c>
      <c r="E67" s="5">
        <v>145</v>
      </c>
      <c r="F67" s="5">
        <v>50</v>
      </c>
      <c r="G67" s="6">
        <v>0.04</v>
      </c>
      <c r="H67" s="6">
        <v>0.75</v>
      </c>
      <c r="I67" s="6">
        <v>0.25</v>
      </c>
    </row>
    <row r="68" spans="1:9" x14ac:dyDescent="0.25">
      <c r="A68" s="7" t="s">
        <v>64</v>
      </c>
      <c r="B68" s="5">
        <v>50</v>
      </c>
      <c r="C68" s="6">
        <v>0.01</v>
      </c>
      <c r="D68" s="5">
        <v>50</v>
      </c>
      <c r="E68" s="5">
        <v>30</v>
      </c>
      <c r="F68" s="5">
        <v>15</v>
      </c>
      <c r="G68" s="6">
        <v>0.01</v>
      </c>
      <c r="H68" s="6">
        <v>0.65</v>
      </c>
      <c r="I68" s="6">
        <v>0.35</v>
      </c>
    </row>
    <row r="69" spans="1:9" x14ac:dyDescent="0.25">
      <c r="A69" s="7" t="s">
        <v>65</v>
      </c>
      <c r="B69" s="5">
        <v>15</v>
      </c>
      <c r="C69" s="6">
        <v>0</v>
      </c>
      <c r="D69" s="5">
        <v>10</v>
      </c>
      <c r="E69" s="6" t="s">
        <v>74</v>
      </c>
      <c r="F69" s="6" t="s">
        <v>74</v>
      </c>
      <c r="G69" s="6">
        <v>0</v>
      </c>
      <c r="H69" s="6" t="s">
        <v>74</v>
      </c>
      <c r="I69" s="6" t="s">
        <v>74</v>
      </c>
    </row>
    <row r="70" spans="1:9" x14ac:dyDescent="0.25">
      <c r="A70" s="7" t="s">
        <v>66</v>
      </c>
      <c r="B70" s="5">
        <v>50</v>
      </c>
      <c r="C70" s="6">
        <v>0.01</v>
      </c>
      <c r="D70" s="5">
        <v>50</v>
      </c>
      <c r="E70" s="5">
        <v>25</v>
      </c>
      <c r="F70" s="5">
        <v>25</v>
      </c>
      <c r="G70" s="6">
        <v>0.01</v>
      </c>
      <c r="H70" s="6">
        <v>0.51</v>
      </c>
      <c r="I70" s="6">
        <v>0.49</v>
      </c>
    </row>
    <row r="71" spans="1:9" x14ac:dyDescent="0.25">
      <c r="A71" s="7" t="s">
        <v>67</v>
      </c>
      <c r="B71" s="5">
        <v>195</v>
      </c>
      <c r="C71" s="6">
        <v>0.04</v>
      </c>
      <c r="D71" s="5">
        <v>190</v>
      </c>
      <c r="E71" s="5">
        <v>150</v>
      </c>
      <c r="F71" s="5">
        <v>45</v>
      </c>
      <c r="G71" s="6">
        <v>0.04</v>
      </c>
      <c r="H71" s="6">
        <v>0.77</v>
      </c>
      <c r="I71" s="6">
        <v>0.23</v>
      </c>
    </row>
    <row r="72" spans="1:9" x14ac:dyDescent="0.25">
      <c r="A72" s="7" t="s">
        <v>69</v>
      </c>
      <c r="B72" s="5">
        <v>4600</v>
      </c>
      <c r="C72" s="6">
        <v>1</v>
      </c>
      <c r="D72" s="5">
        <v>4480</v>
      </c>
      <c r="E72" s="5">
        <v>3350</v>
      </c>
      <c r="F72" s="5">
        <v>1130</v>
      </c>
      <c r="G72" s="6">
        <v>1</v>
      </c>
      <c r="H72" s="6">
        <v>0.75</v>
      </c>
      <c r="I72" s="6">
        <v>0.25</v>
      </c>
    </row>
    <row r="73" spans="1:9" x14ac:dyDescent="0.25">
      <c r="A73" s="7"/>
    </row>
    <row r="74" spans="1:9" ht="31.5" x14ac:dyDescent="0.25">
      <c r="A74" s="7" t="s">
        <v>78</v>
      </c>
    </row>
    <row r="75" spans="1:9" ht="94.5" x14ac:dyDescent="0.25">
      <c r="A75" s="7" t="s">
        <v>52</v>
      </c>
      <c r="B75" s="4" t="s">
        <v>53</v>
      </c>
      <c r="C75" s="4" t="s">
        <v>54</v>
      </c>
      <c r="D75" s="4" t="s">
        <v>55</v>
      </c>
      <c r="E75" s="4" t="s">
        <v>56</v>
      </c>
      <c r="F75" s="4" t="s">
        <v>57</v>
      </c>
      <c r="G75" s="4" t="s">
        <v>58</v>
      </c>
      <c r="H75" s="4" t="s">
        <v>59</v>
      </c>
      <c r="I75" s="4" t="s">
        <v>60</v>
      </c>
    </row>
    <row r="76" spans="1:9" x14ac:dyDescent="0.25">
      <c r="A76" s="7" t="s">
        <v>61</v>
      </c>
      <c r="B76" s="5">
        <v>10620</v>
      </c>
      <c r="C76" s="6">
        <v>0.93</v>
      </c>
      <c r="D76" s="5">
        <v>9830</v>
      </c>
      <c r="E76" s="5">
        <v>8450</v>
      </c>
      <c r="F76" s="5">
        <v>1380</v>
      </c>
      <c r="G76" s="6">
        <v>0.93</v>
      </c>
      <c r="H76" s="6">
        <v>0.86</v>
      </c>
      <c r="I76" s="6">
        <v>0.14000000000000001</v>
      </c>
    </row>
    <row r="77" spans="1:9" x14ac:dyDescent="0.25">
      <c r="A77" s="7" t="s">
        <v>62</v>
      </c>
      <c r="B77" s="5">
        <v>110</v>
      </c>
      <c r="C77" s="6">
        <v>0.01</v>
      </c>
      <c r="D77" s="5">
        <v>100</v>
      </c>
      <c r="E77" s="5">
        <v>85</v>
      </c>
      <c r="F77" s="5">
        <v>15</v>
      </c>
      <c r="G77" s="6">
        <v>0.01</v>
      </c>
      <c r="H77" s="6">
        <v>0.84</v>
      </c>
      <c r="I77" s="6">
        <v>0.16</v>
      </c>
    </row>
    <row r="78" spans="1:9" x14ac:dyDescent="0.25">
      <c r="A78" s="7" t="s">
        <v>63</v>
      </c>
      <c r="B78" s="5">
        <v>255</v>
      </c>
      <c r="C78" s="6">
        <v>0.02</v>
      </c>
      <c r="D78" s="5">
        <v>225</v>
      </c>
      <c r="E78" s="5">
        <v>195</v>
      </c>
      <c r="F78" s="5">
        <v>35</v>
      </c>
      <c r="G78" s="6">
        <v>0.02</v>
      </c>
      <c r="H78" s="6">
        <v>0.85</v>
      </c>
      <c r="I78" s="6">
        <v>0.15</v>
      </c>
    </row>
    <row r="79" spans="1:9" x14ac:dyDescent="0.25">
      <c r="A79" s="7" t="s">
        <v>64</v>
      </c>
      <c r="B79" s="5">
        <v>85</v>
      </c>
      <c r="C79" s="6">
        <v>0.01</v>
      </c>
      <c r="D79" s="5">
        <v>70</v>
      </c>
      <c r="E79" s="5">
        <v>50</v>
      </c>
      <c r="F79" s="5">
        <v>20</v>
      </c>
      <c r="G79" s="6">
        <v>0.01</v>
      </c>
      <c r="H79" s="6">
        <v>0.71</v>
      </c>
      <c r="I79" s="6">
        <v>0.28999999999999998</v>
      </c>
    </row>
    <row r="80" spans="1:9" x14ac:dyDescent="0.25">
      <c r="A80" s="7" t="s">
        <v>65</v>
      </c>
      <c r="B80" s="5">
        <v>10</v>
      </c>
      <c r="C80" s="6">
        <v>0</v>
      </c>
      <c r="D80" s="5">
        <v>10</v>
      </c>
      <c r="E80" s="5">
        <v>5</v>
      </c>
      <c r="F80" s="5">
        <v>5</v>
      </c>
      <c r="G80" s="6">
        <v>0</v>
      </c>
      <c r="H80" s="6">
        <v>0.67</v>
      </c>
      <c r="I80" s="6">
        <v>0.33</v>
      </c>
    </row>
    <row r="81" spans="1:9" x14ac:dyDescent="0.25">
      <c r="A81" s="7" t="s">
        <v>66</v>
      </c>
      <c r="B81" s="5">
        <v>50</v>
      </c>
      <c r="C81" s="6">
        <v>0</v>
      </c>
      <c r="D81" s="5">
        <v>40</v>
      </c>
      <c r="E81" s="5">
        <v>35</v>
      </c>
      <c r="F81" s="5">
        <v>5</v>
      </c>
      <c r="G81" s="6">
        <v>0</v>
      </c>
      <c r="H81" s="6">
        <v>0.85</v>
      </c>
      <c r="I81" s="6">
        <v>0.15</v>
      </c>
    </row>
    <row r="82" spans="1:9" x14ac:dyDescent="0.25">
      <c r="A82" s="7" t="s">
        <v>67</v>
      </c>
      <c r="B82" s="5">
        <v>320</v>
      </c>
      <c r="C82" s="6">
        <v>0.03</v>
      </c>
      <c r="D82" s="5">
        <v>290</v>
      </c>
      <c r="E82" s="5">
        <v>255</v>
      </c>
      <c r="F82" s="5">
        <v>30</v>
      </c>
      <c r="G82" s="6">
        <v>0.03</v>
      </c>
      <c r="H82" s="6">
        <v>0.89</v>
      </c>
      <c r="I82" s="6">
        <v>0.11</v>
      </c>
    </row>
    <row r="83" spans="1:9" x14ac:dyDescent="0.25">
      <c r="A83" s="7" t="s">
        <v>68</v>
      </c>
      <c r="B83" s="5" t="s">
        <v>70</v>
      </c>
      <c r="C83" s="6">
        <v>0</v>
      </c>
      <c r="D83" s="5" t="s">
        <v>70</v>
      </c>
      <c r="E83" s="5">
        <v>0</v>
      </c>
      <c r="F83" s="5" t="s">
        <v>70</v>
      </c>
      <c r="G83" s="6">
        <v>0</v>
      </c>
      <c r="H83" s="6">
        <v>0</v>
      </c>
      <c r="I83" s="6">
        <v>1</v>
      </c>
    </row>
    <row r="84" spans="1:9" x14ac:dyDescent="0.25">
      <c r="A84" s="7" t="s">
        <v>69</v>
      </c>
      <c r="B84" s="5">
        <v>11450</v>
      </c>
      <c r="C84" s="6">
        <v>1</v>
      </c>
      <c r="D84" s="5">
        <v>10565</v>
      </c>
      <c r="E84" s="5">
        <v>9075</v>
      </c>
      <c r="F84" s="5">
        <v>1490</v>
      </c>
      <c r="G84" s="6">
        <v>1</v>
      </c>
      <c r="H84" s="6">
        <v>0.86</v>
      </c>
      <c r="I84" s="6">
        <v>0.14000000000000001</v>
      </c>
    </row>
    <row r="85" spans="1:9" x14ac:dyDescent="0.25">
      <c r="A85" s="7"/>
    </row>
    <row r="86" spans="1:9" ht="31.5" x14ac:dyDescent="0.25">
      <c r="A86" s="7" t="s">
        <v>79</v>
      </c>
    </row>
    <row r="87" spans="1:9" ht="94.5" x14ac:dyDescent="0.25">
      <c r="A87" s="7" t="s">
        <v>52</v>
      </c>
      <c r="B87" s="4" t="s">
        <v>53</v>
      </c>
      <c r="C87" s="4" t="s">
        <v>54</v>
      </c>
      <c r="D87" s="4" t="s">
        <v>55</v>
      </c>
      <c r="E87" s="4" t="s">
        <v>56</v>
      </c>
      <c r="F87" s="4" t="s">
        <v>57</v>
      </c>
      <c r="G87" s="4" t="s">
        <v>58</v>
      </c>
      <c r="H87" s="4" t="s">
        <v>59</v>
      </c>
      <c r="I87" s="4" t="s">
        <v>60</v>
      </c>
    </row>
    <row r="88" spans="1:9" x14ac:dyDescent="0.25">
      <c r="A88" s="7" t="s">
        <v>61</v>
      </c>
      <c r="B88" s="5">
        <v>56160</v>
      </c>
      <c r="C88" s="6">
        <v>0.93</v>
      </c>
      <c r="D88" s="5">
        <v>47520</v>
      </c>
      <c r="E88" s="5">
        <v>26450</v>
      </c>
      <c r="F88" s="5">
        <v>21065</v>
      </c>
      <c r="G88" s="6">
        <v>0.93</v>
      </c>
      <c r="H88" s="6">
        <v>0.56000000000000005</v>
      </c>
      <c r="I88" s="6">
        <v>0.44</v>
      </c>
    </row>
    <row r="89" spans="1:9" x14ac:dyDescent="0.25">
      <c r="A89" s="7" t="s">
        <v>62</v>
      </c>
      <c r="B89" s="5">
        <v>570</v>
      </c>
      <c r="C89" s="6">
        <v>0.01</v>
      </c>
      <c r="D89" s="5">
        <v>480</v>
      </c>
      <c r="E89" s="5">
        <v>275</v>
      </c>
      <c r="F89" s="5">
        <v>205</v>
      </c>
      <c r="G89" s="6">
        <v>0.01</v>
      </c>
      <c r="H89" s="6">
        <v>0.56999999999999995</v>
      </c>
      <c r="I89" s="6">
        <v>0.43</v>
      </c>
    </row>
    <row r="90" spans="1:9" x14ac:dyDescent="0.25">
      <c r="A90" s="7" t="s">
        <v>63</v>
      </c>
      <c r="B90" s="5">
        <v>1195</v>
      </c>
      <c r="C90" s="6">
        <v>0.02</v>
      </c>
      <c r="D90" s="5">
        <v>955</v>
      </c>
      <c r="E90" s="5">
        <v>485</v>
      </c>
      <c r="F90" s="5">
        <v>470</v>
      </c>
      <c r="G90" s="6">
        <v>0.02</v>
      </c>
      <c r="H90" s="6">
        <v>0.51</v>
      </c>
      <c r="I90" s="6">
        <v>0.49</v>
      </c>
    </row>
    <row r="91" spans="1:9" x14ac:dyDescent="0.25">
      <c r="A91" s="7" t="s">
        <v>64</v>
      </c>
      <c r="B91" s="5">
        <v>285</v>
      </c>
      <c r="C91" s="6">
        <v>0</v>
      </c>
      <c r="D91" s="5">
        <v>215</v>
      </c>
      <c r="E91" s="5">
        <v>110</v>
      </c>
      <c r="F91" s="5">
        <v>105</v>
      </c>
      <c r="G91" s="6">
        <v>0</v>
      </c>
      <c r="H91" s="6">
        <v>0.52</v>
      </c>
      <c r="I91" s="6">
        <v>0.48</v>
      </c>
    </row>
    <row r="92" spans="1:9" x14ac:dyDescent="0.25">
      <c r="A92" s="7" t="s">
        <v>65</v>
      </c>
      <c r="B92" s="5">
        <v>80</v>
      </c>
      <c r="C92" s="6">
        <v>0</v>
      </c>
      <c r="D92" s="5">
        <v>65</v>
      </c>
      <c r="E92" s="5">
        <v>25</v>
      </c>
      <c r="F92" s="5">
        <v>40</v>
      </c>
      <c r="G92" s="6">
        <v>0</v>
      </c>
      <c r="H92" s="6">
        <v>0.38</v>
      </c>
      <c r="I92" s="6">
        <v>0.62</v>
      </c>
    </row>
    <row r="93" spans="1:9" x14ac:dyDescent="0.25">
      <c r="A93" s="7" t="s">
        <v>66</v>
      </c>
      <c r="B93" s="5">
        <v>320</v>
      </c>
      <c r="C93" s="6">
        <v>0.01</v>
      </c>
      <c r="D93" s="5">
        <v>245</v>
      </c>
      <c r="E93" s="5">
        <v>135</v>
      </c>
      <c r="F93" s="5">
        <v>110</v>
      </c>
      <c r="G93" s="6">
        <v>0</v>
      </c>
      <c r="H93" s="6">
        <v>0.54</v>
      </c>
      <c r="I93" s="6">
        <v>0.46</v>
      </c>
    </row>
    <row r="94" spans="1:9" x14ac:dyDescent="0.25">
      <c r="A94" s="7" t="s">
        <v>67</v>
      </c>
      <c r="B94" s="5">
        <v>1975</v>
      </c>
      <c r="C94" s="6">
        <v>0.03</v>
      </c>
      <c r="D94" s="5">
        <v>1645</v>
      </c>
      <c r="E94" s="5">
        <v>1170</v>
      </c>
      <c r="F94" s="5">
        <v>470</v>
      </c>
      <c r="G94" s="6">
        <v>0.03</v>
      </c>
      <c r="H94" s="6">
        <v>0.71</v>
      </c>
      <c r="I94" s="6">
        <v>0.28999999999999998</v>
      </c>
    </row>
    <row r="95" spans="1:9" x14ac:dyDescent="0.25">
      <c r="A95" s="7" t="s">
        <v>68</v>
      </c>
      <c r="B95" s="5">
        <v>5</v>
      </c>
      <c r="C95" s="6">
        <v>0</v>
      </c>
      <c r="D95" s="5">
        <v>5</v>
      </c>
      <c r="E95" s="5" t="s">
        <v>70</v>
      </c>
      <c r="F95" s="5" t="s">
        <v>70</v>
      </c>
      <c r="G95" s="6">
        <v>0</v>
      </c>
      <c r="H95" s="6">
        <v>0.67</v>
      </c>
      <c r="I95" s="6">
        <v>0.33</v>
      </c>
    </row>
    <row r="96" spans="1:9" x14ac:dyDescent="0.25">
      <c r="A96" s="7" t="s">
        <v>69</v>
      </c>
      <c r="B96" s="5">
        <v>60590</v>
      </c>
      <c r="C96" s="6">
        <v>1</v>
      </c>
      <c r="D96" s="5">
        <v>51125</v>
      </c>
      <c r="E96" s="5">
        <v>28655</v>
      </c>
      <c r="F96" s="5">
        <v>22470</v>
      </c>
      <c r="G96" s="6">
        <v>1</v>
      </c>
      <c r="H96" s="6">
        <v>0.56000000000000005</v>
      </c>
      <c r="I96" s="6">
        <v>0.44</v>
      </c>
    </row>
    <row r="97" spans="1:2" x14ac:dyDescent="0.25">
      <c r="A97" t="s">
        <v>21</v>
      </c>
      <c r="B97" t="s">
        <v>22</v>
      </c>
    </row>
    <row r="98" spans="1:2" x14ac:dyDescent="0.25">
      <c r="A98" t="s">
        <v>23</v>
      </c>
      <c r="B98" t="s">
        <v>24</v>
      </c>
    </row>
    <row r="99" spans="1:2" x14ac:dyDescent="0.25">
      <c r="A99" t="s">
        <v>25</v>
      </c>
      <c r="B99" t="s">
        <v>26</v>
      </c>
    </row>
    <row r="100" spans="1:2" x14ac:dyDescent="0.25">
      <c r="A100" t="s">
        <v>27</v>
      </c>
      <c r="B100" t="s">
        <v>28</v>
      </c>
    </row>
    <row r="101" spans="1:2" x14ac:dyDescent="0.25">
      <c r="A101" t="s">
        <v>29</v>
      </c>
      <c r="B101" t="s">
        <v>30</v>
      </c>
    </row>
    <row r="102" spans="1:2" x14ac:dyDescent="0.25">
      <c r="A102" t="s">
        <v>31</v>
      </c>
      <c r="B102" t="s">
        <v>32</v>
      </c>
    </row>
    <row r="103" spans="1:2" x14ac:dyDescent="0.25">
      <c r="A103" t="s">
        <v>36</v>
      </c>
      <c r="B103" t="s">
        <v>37</v>
      </c>
    </row>
    <row r="104" spans="1:2" x14ac:dyDescent="0.25">
      <c r="A104" t="s">
        <v>44</v>
      </c>
      <c r="B104" t="s">
        <v>45</v>
      </c>
    </row>
  </sheetData>
  <pageMargins left="0.7" right="0.7" top="0.75" bottom="0.75" header="0.3" footer="0.3"/>
  <pageSetup paperSize="9" orientation="portrait" horizontalDpi="300" verticalDpi="300"/>
  <tableParts count="8">
    <tablePart r:id="rId1"/>
    <tablePart r:id="rId2"/>
    <tablePart r:id="rId3"/>
    <tablePart r:id="rId4"/>
    <tablePart r:id="rId5"/>
    <tablePart r:id="rId6"/>
    <tablePart r:id="rId7"/>
    <tablePart r:id="rId8"/>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9"/>
  <sheetViews>
    <sheetView showGridLines="0" workbookViewId="0"/>
  </sheetViews>
  <sheetFormatPr defaultColWidth="11.5546875" defaultRowHeight="15.75" x14ac:dyDescent="0.25"/>
  <cols>
    <col min="1" max="1" width="37.6640625" customWidth="1"/>
    <col min="2" max="9" width="11.6640625" customWidth="1"/>
  </cols>
  <sheetData>
    <row r="1" spans="1:9" ht="19.5" x14ac:dyDescent="0.3">
      <c r="A1" s="1" t="s">
        <v>80</v>
      </c>
    </row>
    <row r="2" spans="1:9" x14ac:dyDescent="0.25">
      <c r="A2" t="s">
        <v>47</v>
      </c>
    </row>
    <row r="3" spans="1:9" x14ac:dyDescent="0.25">
      <c r="A3" t="s">
        <v>48</v>
      </c>
    </row>
    <row r="4" spans="1:9" x14ac:dyDescent="0.25">
      <c r="A4" t="s">
        <v>49</v>
      </c>
    </row>
    <row r="5" spans="1:9" x14ac:dyDescent="0.25">
      <c r="A5" t="s">
        <v>50</v>
      </c>
    </row>
    <row r="6" spans="1:9" x14ac:dyDescent="0.25">
      <c r="A6" t="s">
        <v>81</v>
      </c>
    </row>
    <row r="7" spans="1:9" ht="31.5" x14ac:dyDescent="0.25">
      <c r="A7" s="7" t="s">
        <v>86</v>
      </c>
    </row>
    <row r="8" spans="1:9" ht="94.5" x14ac:dyDescent="0.25">
      <c r="A8" s="7" t="s">
        <v>82</v>
      </c>
      <c r="B8" s="4" t="s">
        <v>53</v>
      </c>
      <c r="C8" s="4" t="s">
        <v>54</v>
      </c>
      <c r="D8" s="4" t="s">
        <v>55</v>
      </c>
      <c r="E8" s="4" t="s">
        <v>56</v>
      </c>
      <c r="F8" s="4" t="s">
        <v>57</v>
      </c>
      <c r="G8" s="4" t="s">
        <v>58</v>
      </c>
      <c r="H8" s="4" t="s">
        <v>59</v>
      </c>
      <c r="I8" s="4" t="s">
        <v>60</v>
      </c>
    </row>
    <row r="9" spans="1:9" x14ac:dyDescent="0.25">
      <c r="A9" s="7" t="s">
        <v>83</v>
      </c>
      <c r="B9" s="5">
        <v>35170</v>
      </c>
      <c r="C9" s="6">
        <v>0.25</v>
      </c>
      <c r="D9" s="5">
        <v>30780</v>
      </c>
      <c r="E9" s="5">
        <v>17625</v>
      </c>
      <c r="F9" s="5">
        <v>13155</v>
      </c>
      <c r="G9" s="6">
        <v>0.24</v>
      </c>
      <c r="H9" s="6">
        <v>0.56999999999999995</v>
      </c>
      <c r="I9" s="6">
        <v>0.43</v>
      </c>
    </row>
    <row r="10" spans="1:9" x14ac:dyDescent="0.25">
      <c r="A10" s="7" t="s">
        <v>84</v>
      </c>
      <c r="B10" s="5">
        <v>94700</v>
      </c>
      <c r="C10" s="6">
        <v>0.68</v>
      </c>
      <c r="D10" s="5">
        <v>87905</v>
      </c>
      <c r="E10" s="5">
        <v>60925</v>
      </c>
      <c r="F10" s="5">
        <v>26980</v>
      </c>
      <c r="G10" s="6">
        <v>0.69</v>
      </c>
      <c r="H10" s="6">
        <v>0.69</v>
      </c>
      <c r="I10" s="6">
        <v>0.31</v>
      </c>
    </row>
    <row r="11" spans="1:9" x14ac:dyDescent="0.25">
      <c r="A11" s="7" t="s">
        <v>85</v>
      </c>
      <c r="B11" s="5">
        <v>760</v>
      </c>
      <c r="C11" s="6">
        <v>0.01</v>
      </c>
      <c r="D11" s="5">
        <v>650</v>
      </c>
      <c r="E11" s="5">
        <v>425</v>
      </c>
      <c r="F11" s="5">
        <v>225</v>
      </c>
      <c r="G11" s="6">
        <v>0.01</v>
      </c>
      <c r="H11" s="6">
        <v>0.66</v>
      </c>
      <c r="I11" s="6">
        <v>0.34</v>
      </c>
    </row>
    <row r="12" spans="1:9" x14ac:dyDescent="0.25">
      <c r="A12" s="7" t="s">
        <v>67</v>
      </c>
      <c r="B12" s="5">
        <v>9440</v>
      </c>
      <c r="C12" s="6">
        <v>7.0000000000000007E-2</v>
      </c>
      <c r="D12" s="5">
        <v>8800</v>
      </c>
      <c r="E12" s="5">
        <v>6955</v>
      </c>
      <c r="F12" s="5">
        <v>1845</v>
      </c>
      <c r="G12" s="6">
        <v>7.0000000000000007E-2</v>
      </c>
      <c r="H12" s="6">
        <v>0.79</v>
      </c>
      <c r="I12" s="6">
        <v>0.21</v>
      </c>
    </row>
    <row r="13" spans="1:9" x14ac:dyDescent="0.25">
      <c r="A13" s="7" t="s">
        <v>68</v>
      </c>
      <c r="B13" s="5">
        <v>10</v>
      </c>
      <c r="C13" s="6">
        <v>0</v>
      </c>
      <c r="D13" s="5">
        <v>5</v>
      </c>
      <c r="E13" s="5">
        <v>5</v>
      </c>
      <c r="F13" s="5" t="s">
        <v>70</v>
      </c>
      <c r="G13" s="6">
        <v>0</v>
      </c>
      <c r="H13" s="6">
        <v>0.86</v>
      </c>
      <c r="I13" s="6">
        <v>0.14000000000000001</v>
      </c>
    </row>
    <row r="14" spans="1:9" x14ac:dyDescent="0.25">
      <c r="A14" s="7" t="s">
        <v>69</v>
      </c>
      <c r="B14" s="5">
        <v>140075</v>
      </c>
      <c r="C14" s="6">
        <v>1</v>
      </c>
      <c r="D14" s="5">
        <v>128145</v>
      </c>
      <c r="E14" s="5">
        <v>85940</v>
      </c>
      <c r="F14" s="5">
        <v>42200</v>
      </c>
      <c r="G14" s="6">
        <v>1</v>
      </c>
      <c r="H14" s="6">
        <v>0.67</v>
      </c>
      <c r="I14" s="6">
        <v>0.33</v>
      </c>
    </row>
    <row r="15" spans="1:9" x14ac:dyDescent="0.25">
      <c r="A15" s="7"/>
    </row>
    <row r="16" spans="1:9" ht="31.5" x14ac:dyDescent="0.25">
      <c r="A16" s="7" t="s">
        <v>87</v>
      </c>
    </row>
    <row r="17" spans="1:9" ht="94.5" x14ac:dyDescent="0.25">
      <c r="A17" s="7" t="s">
        <v>82</v>
      </c>
      <c r="B17" s="4" t="s">
        <v>53</v>
      </c>
      <c r="C17" s="4" t="s">
        <v>54</v>
      </c>
      <c r="D17" s="4" t="s">
        <v>55</v>
      </c>
      <c r="E17" s="4" t="s">
        <v>56</v>
      </c>
      <c r="F17" s="4" t="s">
        <v>57</v>
      </c>
      <c r="G17" s="4" t="s">
        <v>58</v>
      </c>
      <c r="H17" s="4" t="s">
        <v>59</v>
      </c>
      <c r="I17" s="4" t="s">
        <v>60</v>
      </c>
    </row>
    <row r="18" spans="1:9" x14ac:dyDescent="0.25">
      <c r="A18" s="7" t="s">
        <v>83</v>
      </c>
      <c r="B18" s="5">
        <v>2015</v>
      </c>
      <c r="C18" s="6">
        <v>0.08</v>
      </c>
      <c r="D18" s="5">
        <v>1965</v>
      </c>
      <c r="E18" s="5">
        <v>930</v>
      </c>
      <c r="F18" s="5">
        <v>1035</v>
      </c>
      <c r="G18" s="6">
        <v>0.08</v>
      </c>
      <c r="H18" s="6">
        <v>0.47</v>
      </c>
      <c r="I18" s="6">
        <v>0.53</v>
      </c>
    </row>
    <row r="19" spans="1:9" x14ac:dyDescent="0.25">
      <c r="A19" s="7" t="s">
        <v>84</v>
      </c>
      <c r="B19" s="5">
        <v>22100</v>
      </c>
      <c r="C19" s="6">
        <v>0.85</v>
      </c>
      <c r="D19" s="5">
        <v>21900</v>
      </c>
      <c r="E19" s="5">
        <v>13935</v>
      </c>
      <c r="F19" s="5">
        <v>7965</v>
      </c>
      <c r="G19" s="6">
        <v>0.85</v>
      </c>
      <c r="H19" s="6">
        <v>0.64</v>
      </c>
      <c r="I19" s="6">
        <v>0.36</v>
      </c>
    </row>
    <row r="20" spans="1:9" x14ac:dyDescent="0.25">
      <c r="A20" s="7" t="s">
        <v>85</v>
      </c>
      <c r="B20" s="5">
        <v>15</v>
      </c>
      <c r="C20" s="6">
        <v>0</v>
      </c>
      <c r="D20" s="5">
        <v>15</v>
      </c>
      <c r="E20" s="5">
        <v>10</v>
      </c>
      <c r="F20" s="5">
        <v>5</v>
      </c>
      <c r="G20" s="6">
        <v>0</v>
      </c>
      <c r="H20" s="6">
        <v>0.67</v>
      </c>
      <c r="I20" s="6">
        <v>0.33</v>
      </c>
    </row>
    <row r="21" spans="1:9" x14ac:dyDescent="0.25">
      <c r="A21" s="7" t="s">
        <v>67</v>
      </c>
      <c r="B21" s="5">
        <v>1945</v>
      </c>
      <c r="C21" s="6">
        <v>7.0000000000000007E-2</v>
      </c>
      <c r="D21" s="5">
        <v>1915</v>
      </c>
      <c r="E21" s="5">
        <v>1355</v>
      </c>
      <c r="F21" s="5">
        <v>565</v>
      </c>
      <c r="G21" s="6">
        <v>7.0000000000000007E-2</v>
      </c>
      <c r="H21" s="6">
        <v>0.71</v>
      </c>
      <c r="I21" s="6">
        <v>0.28999999999999998</v>
      </c>
    </row>
    <row r="22" spans="1:9" x14ac:dyDescent="0.25">
      <c r="A22" s="7" t="s">
        <v>69</v>
      </c>
      <c r="B22" s="5">
        <v>26075</v>
      </c>
      <c r="C22" s="6">
        <v>1</v>
      </c>
      <c r="D22" s="5">
        <v>25795</v>
      </c>
      <c r="E22" s="5">
        <v>16230</v>
      </c>
      <c r="F22" s="5">
        <v>9565</v>
      </c>
      <c r="G22" s="6">
        <v>1</v>
      </c>
      <c r="H22" s="6">
        <v>0.63</v>
      </c>
      <c r="I22" s="6">
        <v>0.37</v>
      </c>
    </row>
    <row r="23" spans="1:9" x14ac:dyDescent="0.25">
      <c r="A23" s="7"/>
    </row>
    <row r="24" spans="1:9" ht="31.5" x14ac:dyDescent="0.25">
      <c r="A24" s="7" t="s">
        <v>88</v>
      </c>
    </row>
    <row r="25" spans="1:9" ht="94.5" x14ac:dyDescent="0.25">
      <c r="A25" s="7" t="s">
        <v>82</v>
      </c>
      <c r="B25" s="4" t="s">
        <v>53</v>
      </c>
      <c r="C25" s="4" t="s">
        <v>54</v>
      </c>
      <c r="D25" s="4" t="s">
        <v>55</v>
      </c>
      <c r="E25" s="4" t="s">
        <v>56</v>
      </c>
      <c r="F25" s="4" t="s">
        <v>57</v>
      </c>
      <c r="G25" s="4" t="s">
        <v>58</v>
      </c>
      <c r="H25" s="4" t="s">
        <v>59</v>
      </c>
      <c r="I25" s="4" t="s">
        <v>60</v>
      </c>
    </row>
    <row r="26" spans="1:9" x14ac:dyDescent="0.25">
      <c r="A26" s="7" t="s">
        <v>83</v>
      </c>
      <c r="B26" s="5">
        <v>3795</v>
      </c>
      <c r="C26" s="6">
        <v>0.14000000000000001</v>
      </c>
      <c r="D26" s="5">
        <v>3700</v>
      </c>
      <c r="E26" s="5">
        <v>2725</v>
      </c>
      <c r="F26" s="5">
        <v>975</v>
      </c>
      <c r="G26" s="6">
        <v>0.13</v>
      </c>
      <c r="H26" s="6">
        <v>0.74</v>
      </c>
      <c r="I26" s="6">
        <v>0.26</v>
      </c>
    </row>
    <row r="27" spans="1:9" x14ac:dyDescent="0.25">
      <c r="A27" s="7" t="s">
        <v>84</v>
      </c>
      <c r="B27" s="5">
        <v>21915</v>
      </c>
      <c r="C27" s="6">
        <v>0.79</v>
      </c>
      <c r="D27" s="5">
        <v>21690</v>
      </c>
      <c r="E27" s="5">
        <v>17725</v>
      </c>
      <c r="F27" s="5">
        <v>3965</v>
      </c>
      <c r="G27" s="6">
        <v>0.79</v>
      </c>
      <c r="H27" s="6">
        <v>0.82</v>
      </c>
      <c r="I27" s="6">
        <v>0.18</v>
      </c>
    </row>
    <row r="28" spans="1:9" x14ac:dyDescent="0.25">
      <c r="A28" s="7" t="s">
        <v>85</v>
      </c>
      <c r="B28" s="5">
        <v>25</v>
      </c>
      <c r="C28" s="6">
        <v>0</v>
      </c>
      <c r="D28" s="5">
        <v>25</v>
      </c>
      <c r="E28" s="5">
        <v>20</v>
      </c>
      <c r="F28" s="5">
        <v>5</v>
      </c>
      <c r="G28" s="6">
        <v>0</v>
      </c>
      <c r="H28" s="6">
        <v>0.83</v>
      </c>
      <c r="I28" s="6">
        <v>0.17</v>
      </c>
    </row>
    <row r="29" spans="1:9" x14ac:dyDescent="0.25">
      <c r="A29" s="7" t="s">
        <v>67</v>
      </c>
      <c r="B29" s="5">
        <v>2070</v>
      </c>
      <c r="C29" s="6">
        <v>7.0000000000000007E-2</v>
      </c>
      <c r="D29" s="5">
        <v>2035</v>
      </c>
      <c r="E29" s="5">
        <v>1705</v>
      </c>
      <c r="F29" s="5">
        <v>330</v>
      </c>
      <c r="G29" s="6">
        <v>7.0000000000000007E-2</v>
      </c>
      <c r="H29" s="6">
        <v>0.84</v>
      </c>
      <c r="I29" s="6">
        <v>0.16</v>
      </c>
    </row>
    <row r="30" spans="1:9" x14ac:dyDescent="0.25">
      <c r="A30" s="7" t="s">
        <v>69</v>
      </c>
      <c r="B30" s="5">
        <v>27805</v>
      </c>
      <c r="C30" s="6">
        <v>1</v>
      </c>
      <c r="D30" s="5">
        <v>27450</v>
      </c>
      <c r="E30" s="5">
        <v>22180</v>
      </c>
      <c r="F30" s="5">
        <v>5270</v>
      </c>
      <c r="G30" s="6">
        <v>1</v>
      </c>
      <c r="H30" s="6">
        <v>0.81</v>
      </c>
      <c r="I30" s="6">
        <v>0.19</v>
      </c>
    </row>
    <row r="31" spans="1:9" x14ac:dyDescent="0.25">
      <c r="A31" s="7"/>
    </row>
    <row r="32" spans="1:9" ht="31.5" x14ac:dyDescent="0.25">
      <c r="A32" s="7" t="s">
        <v>89</v>
      </c>
    </row>
    <row r="33" spans="1:9" ht="94.5" x14ac:dyDescent="0.25">
      <c r="A33" s="7" t="s">
        <v>82</v>
      </c>
      <c r="B33" s="4" t="s">
        <v>53</v>
      </c>
      <c r="C33" s="4" t="s">
        <v>54</v>
      </c>
      <c r="D33" s="4" t="s">
        <v>55</v>
      </c>
      <c r="E33" s="4" t="s">
        <v>56</v>
      </c>
      <c r="F33" s="4" t="s">
        <v>57</v>
      </c>
      <c r="G33" s="4" t="s">
        <v>58</v>
      </c>
      <c r="H33" s="4" t="s">
        <v>59</v>
      </c>
      <c r="I33" s="4" t="s">
        <v>60</v>
      </c>
    </row>
    <row r="34" spans="1:9" x14ac:dyDescent="0.25">
      <c r="A34" s="7" t="s">
        <v>83</v>
      </c>
      <c r="B34" s="5">
        <v>1755</v>
      </c>
      <c r="C34" s="6">
        <v>0.22</v>
      </c>
      <c r="D34" s="5">
        <v>1535</v>
      </c>
      <c r="E34" s="5">
        <v>1165</v>
      </c>
      <c r="F34" s="5">
        <v>370</v>
      </c>
      <c r="G34" s="6">
        <v>0.21</v>
      </c>
      <c r="H34" s="6">
        <v>0.76</v>
      </c>
      <c r="I34" s="6">
        <v>0.24</v>
      </c>
    </row>
    <row r="35" spans="1:9" x14ac:dyDescent="0.25">
      <c r="A35" s="7" t="s">
        <v>84</v>
      </c>
      <c r="B35" s="5">
        <v>3470</v>
      </c>
      <c r="C35" s="6">
        <v>0.44</v>
      </c>
      <c r="D35" s="5">
        <v>3105</v>
      </c>
      <c r="E35" s="5">
        <v>2480</v>
      </c>
      <c r="F35" s="5">
        <v>630</v>
      </c>
      <c r="G35" s="6">
        <v>0.43</v>
      </c>
      <c r="H35" s="6">
        <v>0.8</v>
      </c>
      <c r="I35" s="6">
        <v>0.2</v>
      </c>
    </row>
    <row r="36" spans="1:9" x14ac:dyDescent="0.25">
      <c r="A36" s="7" t="s">
        <v>85</v>
      </c>
      <c r="B36" s="5">
        <v>5</v>
      </c>
      <c r="C36" s="6">
        <v>0</v>
      </c>
      <c r="D36" s="5">
        <v>5</v>
      </c>
      <c r="E36" s="5">
        <v>5</v>
      </c>
      <c r="F36" s="5">
        <v>0</v>
      </c>
      <c r="G36" s="6">
        <v>0</v>
      </c>
      <c r="H36" s="6">
        <v>1</v>
      </c>
      <c r="I36" s="6">
        <v>0</v>
      </c>
    </row>
    <row r="37" spans="1:9" x14ac:dyDescent="0.25">
      <c r="A37" s="7" t="s">
        <v>67</v>
      </c>
      <c r="B37" s="5">
        <v>2715</v>
      </c>
      <c r="C37" s="6">
        <v>0.34</v>
      </c>
      <c r="D37" s="5">
        <v>2525</v>
      </c>
      <c r="E37" s="5">
        <v>2180</v>
      </c>
      <c r="F37" s="5">
        <v>345</v>
      </c>
      <c r="G37" s="6">
        <v>0.35</v>
      </c>
      <c r="H37" s="6">
        <v>0.86</v>
      </c>
      <c r="I37" s="6">
        <v>0.14000000000000001</v>
      </c>
    </row>
    <row r="38" spans="1:9" x14ac:dyDescent="0.25">
      <c r="A38" s="7" t="s">
        <v>69</v>
      </c>
      <c r="B38" s="5">
        <v>7945</v>
      </c>
      <c r="C38" s="6">
        <v>1</v>
      </c>
      <c r="D38" s="5">
        <v>7170</v>
      </c>
      <c r="E38" s="5">
        <v>5825</v>
      </c>
      <c r="F38" s="5">
        <v>1345</v>
      </c>
      <c r="G38" s="6">
        <v>1</v>
      </c>
      <c r="H38" s="6">
        <v>0.81</v>
      </c>
      <c r="I38" s="6">
        <v>0.19</v>
      </c>
    </row>
    <row r="39" spans="1:9" x14ac:dyDescent="0.25">
      <c r="A39" s="7"/>
    </row>
    <row r="40" spans="1:9" ht="31.5" x14ac:dyDescent="0.25">
      <c r="A40" s="7" t="s">
        <v>90</v>
      </c>
    </row>
    <row r="41" spans="1:9" ht="94.5" x14ac:dyDescent="0.25">
      <c r="A41" s="7" t="s">
        <v>82</v>
      </c>
      <c r="B41" s="4" t="s">
        <v>53</v>
      </c>
      <c r="C41" s="4" t="s">
        <v>54</v>
      </c>
      <c r="D41" s="4" t="s">
        <v>55</v>
      </c>
      <c r="E41" s="4" t="s">
        <v>56</v>
      </c>
      <c r="F41" s="4" t="s">
        <v>57</v>
      </c>
      <c r="G41" s="4" t="s">
        <v>58</v>
      </c>
      <c r="H41" s="4" t="s">
        <v>59</v>
      </c>
      <c r="I41" s="4" t="s">
        <v>60</v>
      </c>
    </row>
    <row r="42" spans="1:9" x14ac:dyDescent="0.25">
      <c r="A42" s="7" t="s">
        <v>83</v>
      </c>
      <c r="B42" s="5">
        <v>820</v>
      </c>
      <c r="C42" s="6">
        <v>0.51</v>
      </c>
      <c r="D42" s="5">
        <v>780</v>
      </c>
      <c r="E42" s="5">
        <v>255</v>
      </c>
      <c r="F42" s="5">
        <v>520</v>
      </c>
      <c r="G42" s="6">
        <v>0.5</v>
      </c>
      <c r="H42" s="6">
        <v>0.33</v>
      </c>
      <c r="I42" s="6">
        <v>0.67</v>
      </c>
    </row>
    <row r="43" spans="1:9" x14ac:dyDescent="0.25">
      <c r="A43" s="7" t="s">
        <v>84</v>
      </c>
      <c r="B43" s="5">
        <v>725</v>
      </c>
      <c r="C43" s="6">
        <v>0.45</v>
      </c>
      <c r="D43" s="5">
        <v>700</v>
      </c>
      <c r="E43" s="5">
        <v>335</v>
      </c>
      <c r="F43" s="5">
        <v>365</v>
      </c>
      <c r="G43" s="6">
        <v>0.45</v>
      </c>
      <c r="H43" s="6">
        <v>0.48</v>
      </c>
      <c r="I43" s="6">
        <v>0.52</v>
      </c>
    </row>
    <row r="44" spans="1:9" x14ac:dyDescent="0.25">
      <c r="A44" s="7" t="s">
        <v>85</v>
      </c>
      <c r="B44" s="5">
        <v>10</v>
      </c>
      <c r="C44" s="6">
        <v>0.01</v>
      </c>
      <c r="D44" s="5">
        <v>10</v>
      </c>
      <c r="E44" s="5">
        <v>5</v>
      </c>
      <c r="F44" s="5">
        <v>5</v>
      </c>
      <c r="G44" s="6">
        <v>0.01</v>
      </c>
      <c r="H44" s="6">
        <v>0.5</v>
      </c>
      <c r="I44" s="6">
        <v>0.5</v>
      </c>
    </row>
    <row r="45" spans="1:9" x14ac:dyDescent="0.25">
      <c r="A45" s="7" t="s">
        <v>67</v>
      </c>
      <c r="B45" s="5">
        <v>65</v>
      </c>
      <c r="C45" s="6">
        <v>0.04</v>
      </c>
      <c r="D45" s="5">
        <v>65</v>
      </c>
      <c r="E45" s="5">
        <v>25</v>
      </c>
      <c r="F45" s="5">
        <v>40</v>
      </c>
      <c r="G45" s="6">
        <v>0.04</v>
      </c>
      <c r="H45" s="6">
        <v>0.41</v>
      </c>
      <c r="I45" s="6">
        <v>0.59</v>
      </c>
    </row>
    <row r="46" spans="1:9" x14ac:dyDescent="0.25">
      <c r="A46" s="7" t="s">
        <v>69</v>
      </c>
      <c r="B46" s="5">
        <v>1620</v>
      </c>
      <c r="C46" s="6">
        <v>1</v>
      </c>
      <c r="D46" s="5">
        <v>1550</v>
      </c>
      <c r="E46" s="5">
        <v>620</v>
      </c>
      <c r="F46" s="5">
        <v>930</v>
      </c>
      <c r="G46" s="6">
        <v>1</v>
      </c>
      <c r="H46" s="6">
        <v>0.4</v>
      </c>
      <c r="I46" s="6">
        <v>0.6</v>
      </c>
    </row>
    <row r="47" spans="1:9" x14ac:dyDescent="0.25">
      <c r="A47" s="7"/>
    </row>
    <row r="48" spans="1:9" ht="31.5" x14ac:dyDescent="0.25">
      <c r="A48" s="7" t="s">
        <v>91</v>
      </c>
    </row>
    <row r="49" spans="1:9" ht="94.5" x14ac:dyDescent="0.25">
      <c r="A49" s="7" t="s">
        <v>82</v>
      </c>
      <c r="B49" s="4" t="s">
        <v>53</v>
      </c>
      <c r="C49" s="4" t="s">
        <v>54</v>
      </c>
      <c r="D49" s="4" t="s">
        <v>55</v>
      </c>
      <c r="E49" s="4" t="s">
        <v>56</v>
      </c>
      <c r="F49" s="4" t="s">
        <v>57</v>
      </c>
      <c r="G49" s="4" t="s">
        <v>58</v>
      </c>
      <c r="H49" s="4" t="s">
        <v>59</v>
      </c>
      <c r="I49" s="4" t="s">
        <v>60</v>
      </c>
    </row>
    <row r="50" spans="1:9" x14ac:dyDescent="0.25">
      <c r="A50" s="7" t="s">
        <v>83</v>
      </c>
      <c r="B50" s="5">
        <v>1880</v>
      </c>
      <c r="C50" s="6">
        <v>0.41</v>
      </c>
      <c r="D50" s="5">
        <v>1830</v>
      </c>
      <c r="E50" s="5">
        <v>1390</v>
      </c>
      <c r="F50" s="5">
        <v>440</v>
      </c>
      <c r="G50" s="6">
        <v>0.41</v>
      </c>
      <c r="H50" s="6">
        <v>0.76</v>
      </c>
      <c r="I50" s="6">
        <v>0.24</v>
      </c>
    </row>
    <row r="51" spans="1:9" x14ac:dyDescent="0.25">
      <c r="A51" s="7" t="s">
        <v>84</v>
      </c>
      <c r="B51" s="5">
        <v>2440</v>
      </c>
      <c r="C51" s="6">
        <v>0.53</v>
      </c>
      <c r="D51" s="5">
        <v>2375</v>
      </c>
      <c r="E51" s="5">
        <v>1750</v>
      </c>
      <c r="F51" s="5">
        <v>630</v>
      </c>
      <c r="G51" s="6">
        <v>0.53</v>
      </c>
      <c r="H51" s="6">
        <v>0.74</v>
      </c>
      <c r="I51" s="6">
        <v>0.26</v>
      </c>
    </row>
    <row r="52" spans="1:9" x14ac:dyDescent="0.25">
      <c r="A52" s="7" t="s">
        <v>85</v>
      </c>
      <c r="B52" s="5">
        <v>40</v>
      </c>
      <c r="C52" s="6">
        <v>0.01</v>
      </c>
      <c r="D52" s="5">
        <v>40</v>
      </c>
      <c r="E52" s="5">
        <v>30</v>
      </c>
      <c r="F52" s="5">
        <v>10</v>
      </c>
      <c r="G52" s="6">
        <v>0.01</v>
      </c>
      <c r="H52" s="6">
        <v>0.76</v>
      </c>
      <c r="I52" s="6">
        <v>0.24</v>
      </c>
    </row>
    <row r="53" spans="1:9" x14ac:dyDescent="0.25">
      <c r="A53" s="7" t="s">
        <v>67</v>
      </c>
      <c r="B53" s="5">
        <v>240</v>
      </c>
      <c r="C53" s="6">
        <v>0.05</v>
      </c>
      <c r="D53" s="5">
        <v>230</v>
      </c>
      <c r="E53" s="5">
        <v>180</v>
      </c>
      <c r="F53" s="5">
        <v>50</v>
      </c>
      <c r="G53" s="6">
        <v>0.05</v>
      </c>
      <c r="H53" s="6">
        <v>0.78</v>
      </c>
      <c r="I53" s="6">
        <v>0.22</v>
      </c>
    </row>
    <row r="54" spans="1:9" x14ac:dyDescent="0.25">
      <c r="A54" s="7" t="s">
        <v>69</v>
      </c>
      <c r="B54" s="5">
        <v>4600</v>
      </c>
      <c r="C54" s="6">
        <v>1</v>
      </c>
      <c r="D54" s="5">
        <v>4480</v>
      </c>
      <c r="E54" s="5">
        <v>3350</v>
      </c>
      <c r="F54" s="5">
        <v>1130</v>
      </c>
      <c r="G54" s="6">
        <v>1</v>
      </c>
      <c r="H54" s="6">
        <v>0.75</v>
      </c>
      <c r="I54" s="6">
        <v>0.25</v>
      </c>
    </row>
    <row r="55" spans="1:9" x14ac:dyDescent="0.25">
      <c r="A55" s="7"/>
    </row>
    <row r="56" spans="1:9" ht="31.5" x14ac:dyDescent="0.25">
      <c r="A56" s="7" t="s">
        <v>92</v>
      </c>
    </row>
    <row r="57" spans="1:9" ht="94.5" x14ac:dyDescent="0.25">
      <c r="A57" s="7" t="s">
        <v>82</v>
      </c>
      <c r="B57" s="4" t="s">
        <v>53</v>
      </c>
      <c r="C57" s="4" t="s">
        <v>54</v>
      </c>
      <c r="D57" s="4" t="s">
        <v>55</v>
      </c>
      <c r="E57" s="4" t="s">
        <v>56</v>
      </c>
      <c r="F57" s="4" t="s">
        <v>57</v>
      </c>
      <c r="G57" s="4" t="s">
        <v>58</v>
      </c>
      <c r="H57" s="4" t="s">
        <v>59</v>
      </c>
      <c r="I57" s="4" t="s">
        <v>60</v>
      </c>
    </row>
    <row r="58" spans="1:9" x14ac:dyDescent="0.25">
      <c r="A58" s="7" t="s">
        <v>83</v>
      </c>
      <c r="B58" s="5">
        <v>1135</v>
      </c>
      <c r="C58" s="6">
        <v>0.1</v>
      </c>
      <c r="D58" s="5">
        <v>1030</v>
      </c>
      <c r="E58" s="5">
        <v>855</v>
      </c>
      <c r="F58" s="5">
        <v>170</v>
      </c>
      <c r="G58" s="6">
        <v>0.1</v>
      </c>
      <c r="H58" s="6">
        <v>0.83</v>
      </c>
      <c r="I58" s="6">
        <v>0.17</v>
      </c>
    </row>
    <row r="59" spans="1:9" x14ac:dyDescent="0.25">
      <c r="A59" s="7" t="s">
        <v>84</v>
      </c>
      <c r="B59" s="5">
        <v>9880</v>
      </c>
      <c r="C59" s="6">
        <v>0.86</v>
      </c>
      <c r="D59" s="5">
        <v>9145</v>
      </c>
      <c r="E59" s="5">
        <v>7870</v>
      </c>
      <c r="F59" s="5">
        <v>1275</v>
      </c>
      <c r="G59" s="6">
        <v>0.87</v>
      </c>
      <c r="H59" s="6">
        <v>0.86</v>
      </c>
      <c r="I59" s="6">
        <v>0.14000000000000001</v>
      </c>
    </row>
    <row r="60" spans="1:9" x14ac:dyDescent="0.25">
      <c r="A60" s="7" t="s">
        <v>85</v>
      </c>
      <c r="B60" s="5">
        <v>15</v>
      </c>
      <c r="C60" s="6">
        <v>0</v>
      </c>
      <c r="D60" s="5">
        <v>10</v>
      </c>
      <c r="E60" s="5" t="s">
        <v>74</v>
      </c>
      <c r="F60" s="5" t="s">
        <v>74</v>
      </c>
      <c r="G60" s="6">
        <v>0</v>
      </c>
      <c r="H60" s="5" t="s">
        <v>74</v>
      </c>
      <c r="I60" s="6" t="s">
        <v>74</v>
      </c>
    </row>
    <row r="61" spans="1:9" x14ac:dyDescent="0.25">
      <c r="A61" s="7" t="s">
        <v>67</v>
      </c>
      <c r="B61" s="5">
        <v>420</v>
      </c>
      <c r="C61" s="6">
        <v>0.04</v>
      </c>
      <c r="D61" s="5">
        <v>385</v>
      </c>
      <c r="E61" s="5">
        <v>345</v>
      </c>
      <c r="F61" s="5">
        <v>40</v>
      </c>
      <c r="G61" s="6">
        <v>0.04</v>
      </c>
      <c r="H61" s="6">
        <v>0.89</v>
      </c>
      <c r="I61" s="6">
        <v>0.11</v>
      </c>
    </row>
    <row r="62" spans="1:9" x14ac:dyDescent="0.25">
      <c r="A62" s="7" t="s">
        <v>69</v>
      </c>
      <c r="B62" s="5">
        <v>11450</v>
      </c>
      <c r="C62" s="6">
        <v>1</v>
      </c>
      <c r="D62" s="5">
        <v>10565</v>
      </c>
      <c r="E62" s="5">
        <v>9075</v>
      </c>
      <c r="F62" s="5">
        <v>1490</v>
      </c>
      <c r="G62" s="6">
        <v>1</v>
      </c>
      <c r="H62" s="6">
        <v>0.86</v>
      </c>
      <c r="I62" s="6">
        <v>0.14000000000000001</v>
      </c>
    </row>
    <row r="63" spans="1:9" x14ac:dyDescent="0.25">
      <c r="A63" s="7"/>
    </row>
    <row r="64" spans="1:9" ht="31.5" x14ac:dyDescent="0.25">
      <c r="A64" s="7" t="s">
        <v>93</v>
      </c>
    </row>
    <row r="65" spans="1:9" ht="94.5" x14ac:dyDescent="0.25">
      <c r="A65" s="7" t="s">
        <v>82</v>
      </c>
      <c r="B65" s="4" t="s">
        <v>53</v>
      </c>
      <c r="C65" s="4" t="s">
        <v>54</v>
      </c>
      <c r="D65" s="4" t="s">
        <v>55</v>
      </c>
      <c r="E65" s="4" t="s">
        <v>56</v>
      </c>
      <c r="F65" s="4" t="s">
        <v>57</v>
      </c>
      <c r="G65" s="4" t="s">
        <v>58</v>
      </c>
      <c r="H65" s="4" t="s">
        <v>59</v>
      </c>
      <c r="I65" s="4" t="s">
        <v>60</v>
      </c>
    </row>
    <row r="66" spans="1:9" x14ac:dyDescent="0.25">
      <c r="A66" s="7" t="s">
        <v>83</v>
      </c>
      <c r="B66" s="5">
        <v>23770</v>
      </c>
      <c r="C66" s="6">
        <v>0.39</v>
      </c>
      <c r="D66" s="5">
        <v>19940</v>
      </c>
      <c r="E66" s="5">
        <v>10300</v>
      </c>
      <c r="F66" s="5">
        <v>9640</v>
      </c>
      <c r="G66" s="6">
        <v>0.39</v>
      </c>
      <c r="H66" s="6">
        <v>0.52</v>
      </c>
      <c r="I66" s="6">
        <v>0.48</v>
      </c>
    </row>
    <row r="67" spans="1:9" x14ac:dyDescent="0.25">
      <c r="A67" s="7" t="s">
        <v>84</v>
      </c>
      <c r="B67" s="5">
        <v>34170</v>
      </c>
      <c r="C67" s="6">
        <v>0.56000000000000005</v>
      </c>
      <c r="D67" s="5">
        <v>28990</v>
      </c>
      <c r="E67" s="5">
        <v>16835</v>
      </c>
      <c r="F67" s="5">
        <v>12155</v>
      </c>
      <c r="G67" s="6">
        <v>0.56999999999999995</v>
      </c>
      <c r="H67" s="6">
        <v>0.57999999999999996</v>
      </c>
      <c r="I67" s="6">
        <v>0.42</v>
      </c>
    </row>
    <row r="68" spans="1:9" x14ac:dyDescent="0.25">
      <c r="A68" s="7" t="s">
        <v>85</v>
      </c>
      <c r="B68" s="5">
        <v>655</v>
      </c>
      <c r="C68" s="6">
        <v>0.01</v>
      </c>
      <c r="D68" s="5">
        <v>545</v>
      </c>
      <c r="E68" s="5">
        <v>350</v>
      </c>
      <c r="F68" s="5">
        <v>200</v>
      </c>
      <c r="G68" s="6">
        <v>0.01</v>
      </c>
      <c r="H68" s="6">
        <v>0.64</v>
      </c>
      <c r="I68" s="6">
        <v>0.36</v>
      </c>
    </row>
    <row r="69" spans="1:9" x14ac:dyDescent="0.25">
      <c r="A69" s="7" t="s">
        <v>67</v>
      </c>
      <c r="B69" s="5">
        <v>1985</v>
      </c>
      <c r="C69" s="6">
        <v>0.03</v>
      </c>
      <c r="D69" s="5">
        <v>1640</v>
      </c>
      <c r="E69" s="5">
        <v>1165</v>
      </c>
      <c r="F69" s="5">
        <v>475</v>
      </c>
      <c r="G69" s="6">
        <v>0.03</v>
      </c>
      <c r="H69" s="6">
        <v>0.71</v>
      </c>
      <c r="I69" s="6">
        <v>0.28999999999999998</v>
      </c>
    </row>
    <row r="70" spans="1:9" x14ac:dyDescent="0.25">
      <c r="A70" s="7" t="s">
        <v>68</v>
      </c>
      <c r="B70" s="5">
        <v>10</v>
      </c>
      <c r="C70" s="6">
        <v>0</v>
      </c>
      <c r="D70" s="5">
        <v>5</v>
      </c>
      <c r="E70" s="5">
        <v>5</v>
      </c>
      <c r="F70" s="5" t="s">
        <v>70</v>
      </c>
      <c r="G70" s="6">
        <v>0</v>
      </c>
      <c r="H70" s="6">
        <v>0.86</v>
      </c>
      <c r="I70" s="6">
        <v>0.14000000000000001</v>
      </c>
    </row>
    <row r="71" spans="1:9" x14ac:dyDescent="0.25">
      <c r="A71" s="7" t="s">
        <v>69</v>
      </c>
      <c r="B71" s="5">
        <v>60590</v>
      </c>
      <c r="C71" s="6">
        <v>1</v>
      </c>
      <c r="D71" s="5">
        <v>51125</v>
      </c>
      <c r="E71" s="5">
        <v>28655</v>
      </c>
      <c r="F71" s="5">
        <v>22470</v>
      </c>
      <c r="G71" s="6">
        <v>1</v>
      </c>
      <c r="H71" s="6">
        <v>0.56000000000000005</v>
      </c>
      <c r="I71" s="6">
        <v>0.44</v>
      </c>
    </row>
    <row r="72" spans="1:9" x14ac:dyDescent="0.25">
      <c r="A72" t="s">
        <v>21</v>
      </c>
      <c r="B72" t="s">
        <v>22</v>
      </c>
    </row>
    <row r="73" spans="1:9" x14ac:dyDescent="0.25">
      <c r="A73" t="s">
        <v>23</v>
      </c>
      <c r="B73" t="s">
        <v>24</v>
      </c>
    </row>
    <row r="74" spans="1:9" x14ac:dyDescent="0.25">
      <c r="A74" t="s">
        <v>25</v>
      </c>
      <c r="B74" t="s">
        <v>26</v>
      </c>
    </row>
    <row r="75" spans="1:9" x14ac:dyDescent="0.25">
      <c r="A75" t="s">
        <v>27</v>
      </c>
      <c r="B75" t="s">
        <v>28</v>
      </c>
    </row>
    <row r="76" spans="1:9" x14ac:dyDescent="0.25">
      <c r="A76" t="s">
        <v>29</v>
      </c>
      <c r="B76" t="s">
        <v>30</v>
      </c>
    </row>
    <row r="77" spans="1:9" x14ac:dyDescent="0.25">
      <c r="A77" t="s">
        <v>31</v>
      </c>
      <c r="B77" t="s">
        <v>32</v>
      </c>
    </row>
    <row r="78" spans="1:9" x14ac:dyDescent="0.25">
      <c r="A78" t="s">
        <v>36</v>
      </c>
      <c r="B78" t="s">
        <v>37</v>
      </c>
    </row>
    <row r="79" spans="1:9" x14ac:dyDescent="0.25">
      <c r="A79" t="s">
        <v>44</v>
      </c>
      <c r="B79" t="s">
        <v>45</v>
      </c>
    </row>
  </sheetData>
  <pageMargins left="0.7" right="0.7" top="0.75" bottom="0.75" header="0.3" footer="0.3"/>
  <pageSetup paperSize="9" orientation="portrait" horizontalDpi="300" verticalDpi="300"/>
  <tableParts count="8">
    <tablePart r:id="rId1"/>
    <tablePart r:id="rId2"/>
    <tablePart r:id="rId3"/>
    <tablePart r:id="rId4"/>
    <tablePart r:id="rId5"/>
    <tablePart r:id="rId6"/>
    <tablePart r:id="rId7"/>
    <tablePart r:id="rId8"/>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72"/>
  <sheetViews>
    <sheetView showGridLines="0" workbookViewId="0"/>
  </sheetViews>
  <sheetFormatPr defaultColWidth="11.5546875" defaultRowHeight="15.75" x14ac:dyDescent="0.25"/>
  <cols>
    <col min="1" max="1" width="37.6640625" customWidth="1"/>
    <col min="2" max="9" width="11.6640625" customWidth="1"/>
  </cols>
  <sheetData>
    <row r="1" spans="1:9" ht="19.5" x14ac:dyDescent="0.3">
      <c r="A1" s="1" t="s">
        <v>94</v>
      </c>
    </row>
    <row r="2" spans="1:9" x14ac:dyDescent="0.25">
      <c r="A2" t="s">
        <v>47</v>
      </c>
    </row>
    <row r="3" spans="1:9" x14ac:dyDescent="0.25">
      <c r="A3" t="s">
        <v>48</v>
      </c>
    </row>
    <row r="4" spans="1:9" x14ac:dyDescent="0.25">
      <c r="A4" t="s">
        <v>49</v>
      </c>
    </row>
    <row r="5" spans="1:9" x14ac:dyDescent="0.25">
      <c r="A5" t="s">
        <v>50</v>
      </c>
    </row>
    <row r="6" spans="1:9" x14ac:dyDescent="0.25">
      <c r="A6" t="s">
        <v>95</v>
      </c>
    </row>
    <row r="7" spans="1:9" ht="31.5" x14ac:dyDescent="0.25">
      <c r="A7" s="7" t="s">
        <v>99</v>
      </c>
    </row>
    <row r="8" spans="1:9" ht="94.5" x14ac:dyDescent="0.25">
      <c r="A8" s="7" t="s">
        <v>96</v>
      </c>
      <c r="B8" s="4" t="s">
        <v>53</v>
      </c>
      <c r="C8" s="4" t="s">
        <v>54</v>
      </c>
      <c r="D8" s="4" t="s">
        <v>55</v>
      </c>
      <c r="E8" s="4" t="s">
        <v>56</v>
      </c>
      <c r="F8" s="4" t="s">
        <v>57</v>
      </c>
      <c r="G8" s="4" t="s">
        <v>58</v>
      </c>
      <c r="H8" s="4" t="s">
        <v>59</v>
      </c>
      <c r="I8" s="4" t="s">
        <v>60</v>
      </c>
    </row>
    <row r="9" spans="1:9" x14ac:dyDescent="0.25">
      <c r="A9" s="7" t="s">
        <v>97</v>
      </c>
      <c r="B9" s="5">
        <v>70470</v>
      </c>
      <c r="C9" s="6">
        <v>0.5</v>
      </c>
      <c r="D9" s="5">
        <v>61645</v>
      </c>
      <c r="E9" s="5">
        <v>38490</v>
      </c>
      <c r="F9" s="5">
        <v>23155</v>
      </c>
      <c r="G9" s="6">
        <v>0.48</v>
      </c>
      <c r="H9" s="6">
        <v>0.62</v>
      </c>
      <c r="I9" s="6">
        <v>0.38</v>
      </c>
    </row>
    <row r="10" spans="1:9" x14ac:dyDescent="0.25">
      <c r="A10" s="7" t="s">
        <v>98</v>
      </c>
      <c r="B10" s="5">
        <v>54480</v>
      </c>
      <c r="C10" s="6">
        <v>0.39</v>
      </c>
      <c r="D10" s="5">
        <v>52380</v>
      </c>
      <c r="E10" s="5">
        <v>36705</v>
      </c>
      <c r="F10" s="5">
        <v>15675</v>
      </c>
      <c r="G10" s="6">
        <v>0.41</v>
      </c>
      <c r="H10" s="6">
        <v>0.7</v>
      </c>
      <c r="I10" s="6">
        <v>0.3</v>
      </c>
    </row>
    <row r="11" spans="1:9" x14ac:dyDescent="0.25">
      <c r="A11" s="7" t="s">
        <v>67</v>
      </c>
      <c r="B11" s="5">
        <v>15080</v>
      </c>
      <c r="C11" s="6">
        <v>0.11</v>
      </c>
      <c r="D11" s="5">
        <v>14075</v>
      </c>
      <c r="E11" s="5">
        <v>10715</v>
      </c>
      <c r="F11" s="5">
        <v>3360</v>
      </c>
      <c r="G11" s="6">
        <v>0.11</v>
      </c>
      <c r="H11" s="6">
        <v>0.76</v>
      </c>
      <c r="I11" s="6">
        <v>0.24</v>
      </c>
    </row>
    <row r="12" spans="1:9" x14ac:dyDescent="0.25">
      <c r="A12" s="7" t="s">
        <v>68</v>
      </c>
      <c r="B12" s="5">
        <v>45</v>
      </c>
      <c r="C12" s="6">
        <v>0</v>
      </c>
      <c r="D12" s="5">
        <v>40</v>
      </c>
      <c r="E12" s="5">
        <v>30</v>
      </c>
      <c r="F12" s="5">
        <v>10</v>
      </c>
      <c r="G12" s="6">
        <v>0</v>
      </c>
      <c r="H12" s="6">
        <v>0.73</v>
      </c>
      <c r="I12" s="6">
        <v>0.27</v>
      </c>
    </row>
    <row r="13" spans="1:9" x14ac:dyDescent="0.25">
      <c r="A13" s="7" t="s">
        <v>69</v>
      </c>
      <c r="B13" s="5">
        <v>140075</v>
      </c>
      <c r="C13" s="6">
        <v>1</v>
      </c>
      <c r="D13" s="5">
        <v>128145</v>
      </c>
      <c r="E13" s="5">
        <v>85940</v>
      </c>
      <c r="F13" s="5">
        <v>42200</v>
      </c>
      <c r="G13" s="6">
        <v>1</v>
      </c>
      <c r="H13" s="6">
        <v>0.67</v>
      </c>
      <c r="I13" s="6">
        <v>0.33</v>
      </c>
    </row>
    <row r="14" spans="1:9" x14ac:dyDescent="0.25">
      <c r="A14" s="7"/>
    </row>
    <row r="15" spans="1:9" ht="31.5" x14ac:dyDescent="0.25">
      <c r="A15" s="7" t="s">
        <v>100</v>
      </c>
    </row>
    <row r="16" spans="1:9" ht="94.5" x14ac:dyDescent="0.25">
      <c r="A16" s="7" t="s">
        <v>96</v>
      </c>
      <c r="B16" s="4" t="s">
        <v>53</v>
      </c>
      <c r="C16" s="4" t="s">
        <v>54</v>
      </c>
      <c r="D16" s="4" t="s">
        <v>55</v>
      </c>
      <c r="E16" s="4" t="s">
        <v>56</v>
      </c>
      <c r="F16" s="4" t="s">
        <v>57</v>
      </c>
      <c r="G16" s="4" t="s">
        <v>58</v>
      </c>
      <c r="H16" s="4" t="s">
        <v>59</v>
      </c>
      <c r="I16" s="4" t="s">
        <v>60</v>
      </c>
    </row>
    <row r="17" spans="1:9" x14ac:dyDescent="0.25">
      <c r="A17" s="7" t="s">
        <v>97</v>
      </c>
      <c r="B17" s="5">
        <v>4480</v>
      </c>
      <c r="C17" s="6">
        <v>0.17</v>
      </c>
      <c r="D17" s="5">
        <v>4430</v>
      </c>
      <c r="E17" s="5">
        <v>3040</v>
      </c>
      <c r="F17" s="5">
        <v>1390</v>
      </c>
      <c r="G17" s="6">
        <v>0.17</v>
      </c>
      <c r="H17" s="6">
        <v>0.69</v>
      </c>
      <c r="I17" s="6">
        <v>0.31</v>
      </c>
    </row>
    <row r="18" spans="1:9" x14ac:dyDescent="0.25">
      <c r="A18" s="7" t="s">
        <v>98</v>
      </c>
      <c r="B18" s="5">
        <v>18515</v>
      </c>
      <c r="C18" s="6">
        <v>0.71</v>
      </c>
      <c r="D18" s="5">
        <v>18325</v>
      </c>
      <c r="E18" s="5">
        <v>11065</v>
      </c>
      <c r="F18" s="5">
        <v>7260</v>
      </c>
      <c r="G18" s="6">
        <v>0.71</v>
      </c>
      <c r="H18" s="6">
        <v>0.6</v>
      </c>
      <c r="I18" s="6">
        <v>0.4</v>
      </c>
    </row>
    <row r="19" spans="1:9" x14ac:dyDescent="0.25">
      <c r="A19" s="7" t="s">
        <v>67</v>
      </c>
      <c r="B19" s="5">
        <v>3075</v>
      </c>
      <c r="C19" s="6">
        <v>0.12</v>
      </c>
      <c r="D19" s="5">
        <v>3045</v>
      </c>
      <c r="E19" s="5">
        <v>2130</v>
      </c>
      <c r="F19" s="5">
        <v>915</v>
      </c>
      <c r="G19" s="6">
        <v>0.12</v>
      </c>
      <c r="H19" s="6">
        <v>0.7</v>
      </c>
      <c r="I19" s="6">
        <v>0.3</v>
      </c>
    </row>
    <row r="20" spans="1:9" x14ac:dyDescent="0.25">
      <c r="A20" s="7" t="s">
        <v>69</v>
      </c>
      <c r="B20" s="5">
        <v>26075</v>
      </c>
      <c r="C20" s="6">
        <v>1</v>
      </c>
      <c r="D20" s="5">
        <v>25795</v>
      </c>
      <c r="E20" s="5">
        <v>16230</v>
      </c>
      <c r="F20" s="5">
        <v>9565</v>
      </c>
      <c r="G20" s="6">
        <v>1</v>
      </c>
      <c r="H20" s="6">
        <v>0.63</v>
      </c>
      <c r="I20" s="6">
        <v>0.37</v>
      </c>
    </row>
    <row r="21" spans="1:9" x14ac:dyDescent="0.25">
      <c r="A21" s="7"/>
    </row>
    <row r="22" spans="1:9" ht="47.25" x14ac:dyDescent="0.25">
      <c r="A22" s="7" t="s">
        <v>101</v>
      </c>
    </row>
    <row r="23" spans="1:9" ht="94.5" x14ac:dyDescent="0.25">
      <c r="A23" s="7" t="s">
        <v>96</v>
      </c>
      <c r="B23" s="4" t="s">
        <v>53</v>
      </c>
      <c r="C23" s="4" t="s">
        <v>54</v>
      </c>
      <c r="D23" s="4" t="s">
        <v>55</v>
      </c>
      <c r="E23" s="4" t="s">
        <v>56</v>
      </c>
      <c r="F23" s="4" t="s">
        <v>57</v>
      </c>
      <c r="G23" s="4" t="s">
        <v>58</v>
      </c>
      <c r="H23" s="4" t="s">
        <v>59</v>
      </c>
      <c r="I23" s="4" t="s">
        <v>60</v>
      </c>
    </row>
    <row r="24" spans="1:9" x14ac:dyDescent="0.25">
      <c r="A24" s="7" t="s">
        <v>97</v>
      </c>
      <c r="B24" s="5">
        <v>5340</v>
      </c>
      <c r="C24" s="6">
        <v>0.19</v>
      </c>
      <c r="D24" s="5">
        <v>5275</v>
      </c>
      <c r="E24" s="5">
        <v>4450</v>
      </c>
      <c r="F24" s="5">
        <v>825</v>
      </c>
      <c r="G24" s="6">
        <v>0.19</v>
      </c>
      <c r="H24" s="6">
        <v>0.84</v>
      </c>
      <c r="I24" s="6">
        <v>0.16</v>
      </c>
    </row>
    <row r="25" spans="1:9" x14ac:dyDescent="0.25">
      <c r="A25" s="7" t="s">
        <v>98</v>
      </c>
      <c r="B25" s="5">
        <v>19035</v>
      </c>
      <c r="C25" s="6">
        <v>0.68</v>
      </c>
      <c r="D25" s="5">
        <v>18800</v>
      </c>
      <c r="E25" s="5">
        <v>14875</v>
      </c>
      <c r="F25" s="5">
        <v>3925</v>
      </c>
      <c r="G25" s="6">
        <v>0.68</v>
      </c>
      <c r="H25" s="6">
        <v>0.79</v>
      </c>
      <c r="I25" s="6">
        <v>0.21</v>
      </c>
    </row>
    <row r="26" spans="1:9" x14ac:dyDescent="0.25">
      <c r="A26" s="7" t="s">
        <v>67</v>
      </c>
      <c r="B26" s="5">
        <v>3430</v>
      </c>
      <c r="C26" s="6">
        <v>0.12</v>
      </c>
      <c r="D26" s="5">
        <v>3380</v>
      </c>
      <c r="E26" s="5">
        <v>2855</v>
      </c>
      <c r="F26" s="5">
        <v>525</v>
      </c>
      <c r="G26" s="6">
        <v>0.12</v>
      </c>
      <c r="H26" s="6">
        <v>0.84</v>
      </c>
      <c r="I26" s="6">
        <v>0.16</v>
      </c>
    </row>
    <row r="27" spans="1:9" x14ac:dyDescent="0.25">
      <c r="A27" s="7" t="s">
        <v>69</v>
      </c>
      <c r="B27" s="5">
        <v>27805</v>
      </c>
      <c r="C27" s="6">
        <v>1</v>
      </c>
      <c r="D27" s="5">
        <v>27450</v>
      </c>
      <c r="E27" s="5">
        <v>22180</v>
      </c>
      <c r="F27" s="5">
        <v>5270</v>
      </c>
      <c r="G27" s="6">
        <v>1</v>
      </c>
      <c r="H27" s="6">
        <v>0.81</v>
      </c>
      <c r="I27" s="6">
        <v>0.19</v>
      </c>
    </row>
    <row r="28" spans="1:9" x14ac:dyDescent="0.25">
      <c r="A28" s="7"/>
    </row>
    <row r="29" spans="1:9" ht="47.25" x14ac:dyDescent="0.25">
      <c r="A29" s="7" t="s">
        <v>102</v>
      </c>
    </row>
    <row r="30" spans="1:9" ht="94.5" x14ac:dyDescent="0.25">
      <c r="A30" s="7" t="s">
        <v>96</v>
      </c>
      <c r="B30" s="4" t="s">
        <v>53</v>
      </c>
      <c r="C30" s="4" t="s">
        <v>54</v>
      </c>
      <c r="D30" s="4" t="s">
        <v>55</v>
      </c>
      <c r="E30" s="4" t="s">
        <v>56</v>
      </c>
      <c r="F30" s="4" t="s">
        <v>57</v>
      </c>
      <c r="G30" s="4" t="s">
        <v>58</v>
      </c>
      <c r="H30" s="4" t="s">
        <v>59</v>
      </c>
      <c r="I30" s="4" t="s">
        <v>60</v>
      </c>
    </row>
    <row r="31" spans="1:9" x14ac:dyDescent="0.25">
      <c r="A31" s="7" t="s">
        <v>97</v>
      </c>
      <c r="B31" s="5">
        <v>2135</v>
      </c>
      <c r="C31" s="6">
        <v>0.27</v>
      </c>
      <c r="D31" s="5">
        <v>1905</v>
      </c>
      <c r="E31" s="5">
        <v>1545</v>
      </c>
      <c r="F31" s="5">
        <v>360</v>
      </c>
      <c r="G31" s="6">
        <v>0.27</v>
      </c>
      <c r="H31" s="6">
        <v>0.81</v>
      </c>
      <c r="I31" s="6">
        <v>0.19</v>
      </c>
    </row>
    <row r="32" spans="1:9" x14ac:dyDescent="0.25">
      <c r="A32" s="7" t="s">
        <v>98</v>
      </c>
      <c r="B32" s="5">
        <v>2570</v>
      </c>
      <c r="C32" s="6">
        <v>0.32</v>
      </c>
      <c r="D32" s="5">
        <v>2255</v>
      </c>
      <c r="E32" s="5">
        <v>1705</v>
      </c>
      <c r="F32" s="5">
        <v>550</v>
      </c>
      <c r="G32" s="6">
        <v>0.31</v>
      </c>
      <c r="H32" s="6">
        <v>0.76</v>
      </c>
      <c r="I32" s="6">
        <v>0.24</v>
      </c>
    </row>
    <row r="33" spans="1:9" x14ac:dyDescent="0.25">
      <c r="A33" s="7" t="s">
        <v>67</v>
      </c>
      <c r="B33" s="5">
        <v>3240</v>
      </c>
      <c r="C33" s="6">
        <v>0.41</v>
      </c>
      <c r="D33" s="5">
        <v>3010</v>
      </c>
      <c r="E33" s="5">
        <v>2575</v>
      </c>
      <c r="F33" s="5">
        <v>435</v>
      </c>
      <c r="G33" s="6">
        <v>0.42</v>
      </c>
      <c r="H33" s="6">
        <v>0.86</v>
      </c>
      <c r="I33" s="6">
        <v>0.14000000000000001</v>
      </c>
    </row>
    <row r="34" spans="1:9" x14ac:dyDescent="0.25">
      <c r="A34" s="7" t="s">
        <v>69</v>
      </c>
      <c r="B34" s="5">
        <v>7945</v>
      </c>
      <c r="C34" s="6">
        <v>1</v>
      </c>
      <c r="D34" s="5">
        <v>7170</v>
      </c>
      <c r="E34" s="5">
        <v>5825</v>
      </c>
      <c r="F34" s="5">
        <v>1345</v>
      </c>
      <c r="G34" s="6">
        <v>1</v>
      </c>
      <c r="H34" s="6">
        <v>0.81</v>
      </c>
      <c r="I34" s="6">
        <v>0.19</v>
      </c>
    </row>
    <row r="35" spans="1:9" x14ac:dyDescent="0.25">
      <c r="A35" s="7"/>
    </row>
    <row r="36" spans="1:9" ht="31.5" x14ac:dyDescent="0.25">
      <c r="A36" s="7" t="s">
        <v>103</v>
      </c>
    </row>
    <row r="37" spans="1:9" ht="94.5" x14ac:dyDescent="0.25">
      <c r="A37" s="7" t="s">
        <v>96</v>
      </c>
      <c r="B37" s="4" t="s">
        <v>53</v>
      </c>
      <c r="C37" s="4" t="s">
        <v>54</v>
      </c>
      <c r="D37" s="4" t="s">
        <v>55</v>
      </c>
      <c r="E37" s="4" t="s">
        <v>56</v>
      </c>
      <c r="F37" s="4" t="s">
        <v>57</v>
      </c>
      <c r="G37" s="4" t="s">
        <v>58</v>
      </c>
      <c r="H37" s="4" t="s">
        <v>59</v>
      </c>
      <c r="I37" s="4" t="s">
        <v>60</v>
      </c>
    </row>
    <row r="38" spans="1:9" x14ac:dyDescent="0.25">
      <c r="A38" s="7" t="s">
        <v>97</v>
      </c>
      <c r="B38" s="5">
        <v>315</v>
      </c>
      <c r="C38" s="6">
        <v>0.2</v>
      </c>
      <c r="D38" s="5">
        <v>300</v>
      </c>
      <c r="E38" s="5">
        <v>120</v>
      </c>
      <c r="F38" s="5">
        <v>180</v>
      </c>
      <c r="G38" s="6">
        <v>0.19</v>
      </c>
      <c r="H38" s="6">
        <v>0.4</v>
      </c>
      <c r="I38" s="6">
        <v>0.6</v>
      </c>
    </row>
    <row r="39" spans="1:9" x14ac:dyDescent="0.25">
      <c r="A39" s="7" t="s">
        <v>98</v>
      </c>
      <c r="B39" s="5">
        <v>1150</v>
      </c>
      <c r="C39" s="6">
        <v>0.71</v>
      </c>
      <c r="D39" s="5">
        <v>1110</v>
      </c>
      <c r="E39" s="5">
        <v>435</v>
      </c>
      <c r="F39" s="5">
        <v>675</v>
      </c>
      <c r="G39" s="6">
        <v>0.72</v>
      </c>
      <c r="H39" s="6">
        <v>0.39</v>
      </c>
      <c r="I39" s="6">
        <v>0.61</v>
      </c>
    </row>
    <row r="40" spans="1:9" x14ac:dyDescent="0.25">
      <c r="A40" s="7" t="s">
        <v>67</v>
      </c>
      <c r="B40" s="5">
        <v>150</v>
      </c>
      <c r="C40" s="6">
        <v>0.09</v>
      </c>
      <c r="D40" s="5">
        <v>140</v>
      </c>
      <c r="E40" s="5">
        <v>65</v>
      </c>
      <c r="F40" s="5">
        <v>80</v>
      </c>
      <c r="G40" s="6">
        <v>0.09</v>
      </c>
      <c r="H40" s="6">
        <v>0.44</v>
      </c>
      <c r="I40" s="6">
        <v>0.56000000000000005</v>
      </c>
    </row>
    <row r="41" spans="1:9" x14ac:dyDescent="0.25">
      <c r="A41" s="7" t="s">
        <v>69</v>
      </c>
      <c r="B41" s="5">
        <v>1620</v>
      </c>
      <c r="C41" s="6">
        <v>1</v>
      </c>
      <c r="D41" s="5">
        <v>1550</v>
      </c>
      <c r="E41" s="5">
        <v>620</v>
      </c>
      <c r="F41" s="5">
        <v>930</v>
      </c>
      <c r="G41" s="6">
        <v>1</v>
      </c>
      <c r="H41" s="6">
        <v>0.4</v>
      </c>
      <c r="I41" s="6">
        <v>0.6</v>
      </c>
    </row>
    <row r="42" spans="1:9" x14ac:dyDescent="0.25">
      <c r="A42" s="7"/>
    </row>
    <row r="43" spans="1:9" ht="31.5" x14ac:dyDescent="0.25">
      <c r="A43" s="7" t="s">
        <v>104</v>
      </c>
    </row>
    <row r="44" spans="1:9" ht="94.5" x14ac:dyDescent="0.25">
      <c r="A44" s="7" t="s">
        <v>96</v>
      </c>
      <c r="B44" s="4" t="s">
        <v>53</v>
      </c>
      <c r="C44" s="4" t="s">
        <v>54</v>
      </c>
      <c r="D44" s="4" t="s">
        <v>55</v>
      </c>
      <c r="E44" s="4" t="s">
        <v>56</v>
      </c>
      <c r="F44" s="4" t="s">
        <v>57</v>
      </c>
      <c r="G44" s="4" t="s">
        <v>58</v>
      </c>
      <c r="H44" s="4" t="s">
        <v>59</v>
      </c>
      <c r="I44" s="4" t="s">
        <v>60</v>
      </c>
    </row>
    <row r="45" spans="1:9" x14ac:dyDescent="0.25">
      <c r="A45" s="7" t="s">
        <v>97</v>
      </c>
      <c r="B45" s="5">
        <v>710</v>
      </c>
      <c r="C45" s="6">
        <v>0.15</v>
      </c>
      <c r="D45" s="5">
        <v>690</v>
      </c>
      <c r="E45" s="5">
        <v>505</v>
      </c>
      <c r="F45" s="5">
        <v>185</v>
      </c>
      <c r="G45" s="6">
        <v>0.15</v>
      </c>
      <c r="H45" s="6">
        <v>0.73</v>
      </c>
      <c r="I45" s="6">
        <v>0.27</v>
      </c>
    </row>
    <row r="46" spans="1:9" x14ac:dyDescent="0.25">
      <c r="A46" s="7" t="s">
        <v>98</v>
      </c>
      <c r="B46" s="5">
        <v>3415</v>
      </c>
      <c r="C46" s="6">
        <v>0.74</v>
      </c>
      <c r="D46" s="5">
        <v>3330</v>
      </c>
      <c r="E46" s="5">
        <v>2495</v>
      </c>
      <c r="F46" s="5">
        <v>835</v>
      </c>
      <c r="G46" s="6">
        <v>0.74</v>
      </c>
      <c r="H46" s="6">
        <v>0.75</v>
      </c>
      <c r="I46" s="6">
        <v>0.25</v>
      </c>
    </row>
    <row r="47" spans="1:9" x14ac:dyDescent="0.25">
      <c r="A47" s="7" t="s">
        <v>67</v>
      </c>
      <c r="B47" s="5">
        <v>475</v>
      </c>
      <c r="C47" s="6">
        <v>0.1</v>
      </c>
      <c r="D47" s="5">
        <v>460</v>
      </c>
      <c r="E47" s="5">
        <v>355</v>
      </c>
      <c r="F47" s="5">
        <v>105</v>
      </c>
      <c r="G47" s="6">
        <v>0.1</v>
      </c>
      <c r="H47" s="6">
        <v>0.77</v>
      </c>
      <c r="I47" s="6">
        <v>0.23</v>
      </c>
    </row>
    <row r="48" spans="1:9" x14ac:dyDescent="0.25">
      <c r="A48" s="7" t="s">
        <v>69</v>
      </c>
      <c r="B48" s="5">
        <v>4600</v>
      </c>
      <c r="C48" s="6">
        <v>1</v>
      </c>
      <c r="D48" s="5">
        <v>4480</v>
      </c>
      <c r="E48" s="5">
        <v>3350</v>
      </c>
      <c r="F48" s="5">
        <v>1130</v>
      </c>
      <c r="G48" s="6">
        <v>1</v>
      </c>
      <c r="H48" s="6">
        <v>0.75</v>
      </c>
      <c r="I48" s="6">
        <v>0.25</v>
      </c>
    </row>
    <row r="49" spans="1:9" x14ac:dyDescent="0.25">
      <c r="A49" s="7"/>
    </row>
    <row r="50" spans="1:9" ht="47.25" x14ac:dyDescent="0.25">
      <c r="A50" s="7" t="s">
        <v>105</v>
      </c>
    </row>
    <row r="51" spans="1:9" ht="94.5" x14ac:dyDescent="0.25">
      <c r="A51" s="7" t="s">
        <v>96</v>
      </c>
      <c r="B51" s="4" t="s">
        <v>53</v>
      </c>
      <c r="C51" s="4" t="s">
        <v>54</v>
      </c>
      <c r="D51" s="4" t="s">
        <v>55</v>
      </c>
      <c r="E51" s="4" t="s">
        <v>56</v>
      </c>
      <c r="F51" s="4" t="s">
        <v>57</v>
      </c>
      <c r="G51" s="4" t="s">
        <v>58</v>
      </c>
      <c r="H51" s="4" t="s">
        <v>59</v>
      </c>
      <c r="I51" s="4" t="s">
        <v>60</v>
      </c>
    </row>
    <row r="52" spans="1:9" x14ac:dyDescent="0.25">
      <c r="A52" s="7" t="s">
        <v>97</v>
      </c>
      <c r="B52" s="5">
        <v>3850</v>
      </c>
      <c r="C52" s="6">
        <v>0.34</v>
      </c>
      <c r="D52" s="5">
        <v>3570</v>
      </c>
      <c r="E52" s="5">
        <v>3030</v>
      </c>
      <c r="F52" s="5">
        <v>540</v>
      </c>
      <c r="G52" s="6">
        <v>0.34</v>
      </c>
      <c r="H52" s="6">
        <v>0.85</v>
      </c>
      <c r="I52" s="6">
        <v>0.15</v>
      </c>
    </row>
    <row r="53" spans="1:9" x14ac:dyDescent="0.25">
      <c r="A53" s="7" t="s">
        <v>98</v>
      </c>
      <c r="B53" s="5">
        <v>6125</v>
      </c>
      <c r="C53" s="6">
        <v>0.54</v>
      </c>
      <c r="D53" s="5">
        <v>5645</v>
      </c>
      <c r="E53" s="5">
        <v>4890</v>
      </c>
      <c r="F53" s="5">
        <v>755</v>
      </c>
      <c r="G53" s="6">
        <v>0.53</v>
      </c>
      <c r="H53" s="6">
        <v>0.87</v>
      </c>
      <c r="I53" s="6">
        <v>0.13</v>
      </c>
    </row>
    <row r="54" spans="1:9" x14ac:dyDescent="0.25">
      <c r="A54" s="7" t="s">
        <v>67</v>
      </c>
      <c r="B54" s="5">
        <v>1470</v>
      </c>
      <c r="C54" s="6">
        <v>0.13</v>
      </c>
      <c r="D54" s="5">
        <v>1350</v>
      </c>
      <c r="E54" s="5">
        <v>1155</v>
      </c>
      <c r="F54" s="5">
        <v>195</v>
      </c>
      <c r="G54" s="6">
        <v>0.13</v>
      </c>
      <c r="H54" s="6">
        <v>0.86</v>
      </c>
      <c r="I54" s="6">
        <v>0.14000000000000001</v>
      </c>
    </row>
    <row r="55" spans="1:9" x14ac:dyDescent="0.25">
      <c r="A55" s="7" t="s">
        <v>68</v>
      </c>
      <c r="B55" s="5">
        <v>5</v>
      </c>
      <c r="C55" s="6">
        <v>0</v>
      </c>
      <c r="D55" s="5">
        <v>5</v>
      </c>
      <c r="E55" s="5">
        <v>5</v>
      </c>
      <c r="F55" s="5" t="s">
        <v>70</v>
      </c>
      <c r="G55" s="6">
        <v>0</v>
      </c>
      <c r="H55" s="6">
        <v>0.75</v>
      </c>
      <c r="I55" s="6">
        <v>0.25</v>
      </c>
    </row>
    <row r="56" spans="1:9" x14ac:dyDescent="0.25">
      <c r="A56" s="7" t="s">
        <v>69</v>
      </c>
      <c r="B56" s="5">
        <v>11450</v>
      </c>
      <c r="C56" s="6">
        <v>1</v>
      </c>
      <c r="D56" s="5">
        <v>10565</v>
      </c>
      <c r="E56" s="5">
        <v>9075</v>
      </c>
      <c r="F56" s="5">
        <v>1490</v>
      </c>
      <c r="G56" s="6">
        <v>1</v>
      </c>
      <c r="H56" s="6">
        <v>0.86</v>
      </c>
      <c r="I56" s="6">
        <v>0.14000000000000001</v>
      </c>
    </row>
    <row r="57" spans="1:9" x14ac:dyDescent="0.25">
      <c r="A57" s="7"/>
    </row>
    <row r="58" spans="1:9" ht="47.25" x14ac:dyDescent="0.25">
      <c r="A58" s="7" t="s">
        <v>106</v>
      </c>
    </row>
    <row r="59" spans="1:9" ht="94.5" x14ac:dyDescent="0.25">
      <c r="A59" s="7" t="s">
        <v>96</v>
      </c>
      <c r="B59" s="4" t="s">
        <v>53</v>
      </c>
      <c r="C59" s="4" t="s">
        <v>54</v>
      </c>
      <c r="D59" s="4" t="s">
        <v>55</v>
      </c>
      <c r="E59" s="4" t="s">
        <v>56</v>
      </c>
      <c r="F59" s="4" t="s">
        <v>57</v>
      </c>
      <c r="G59" s="4" t="s">
        <v>58</v>
      </c>
      <c r="H59" s="4" t="s">
        <v>59</v>
      </c>
      <c r="I59" s="4" t="s">
        <v>60</v>
      </c>
    </row>
    <row r="60" spans="1:9" x14ac:dyDescent="0.25">
      <c r="A60" s="7" t="s">
        <v>97</v>
      </c>
      <c r="B60" s="5">
        <v>53640</v>
      </c>
      <c r="C60" s="6">
        <v>0.89</v>
      </c>
      <c r="D60" s="5">
        <v>45480</v>
      </c>
      <c r="E60" s="5">
        <v>25800</v>
      </c>
      <c r="F60" s="5">
        <v>19675</v>
      </c>
      <c r="G60" s="6">
        <v>0.89</v>
      </c>
      <c r="H60" s="6">
        <v>0.56999999999999995</v>
      </c>
      <c r="I60" s="6">
        <v>0.43</v>
      </c>
    </row>
    <row r="61" spans="1:9" x14ac:dyDescent="0.25">
      <c r="A61" s="7" t="s">
        <v>98</v>
      </c>
      <c r="B61" s="5">
        <v>3665</v>
      </c>
      <c r="C61" s="6">
        <v>0.06</v>
      </c>
      <c r="D61" s="5">
        <v>2915</v>
      </c>
      <c r="E61" s="5">
        <v>1240</v>
      </c>
      <c r="F61" s="5">
        <v>1675</v>
      </c>
      <c r="G61" s="6">
        <v>0.06</v>
      </c>
      <c r="H61" s="6">
        <v>0.43</v>
      </c>
      <c r="I61" s="6">
        <v>0.56999999999999995</v>
      </c>
    </row>
    <row r="62" spans="1:9" x14ac:dyDescent="0.25">
      <c r="A62" s="7" t="s">
        <v>67</v>
      </c>
      <c r="B62" s="5">
        <v>3245</v>
      </c>
      <c r="C62" s="6">
        <v>0.05</v>
      </c>
      <c r="D62" s="5">
        <v>2695</v>
      </c>
      <c r="E62" s="5">
        <v>1590</v>
      </c>
      <c r="F62" s="5">
        <v>1110</v>
      </c>
      <c r="G62" s="6">
        <v>0.05</v>
      </c>
      <c r="H62" s="6">
        <v>0.59</v>
      </c>
      <c r="I62" s="6">
        <v>0.41</v>
      </c>
    </row>
    <row r="63" spans="1:9" x14ac:dyDescent="0.25">
      <c r="A63" s="7" t="s">
        <v>68</v>
      </c>
      <c r="B63" s="5">
        <v>40</v>
      </c>
      <c r="C63" s="6">
        <v>0</v>
      </c>
      <c r="D63" s="5">
        <v>35</v>
      </c>
      <c r="E63" s="5">
        <v>25</v>
      </c>
      <c r="F63" s="5">
        <v>10</v>
      </c>
      <c r="G63" s="6">
        <v>0</v>
      </c>
      <c r="H63" s="6">
        <v>0.73</v>
      </c>
      <c r="I63" s="6">
        <v>0.27</v>
      </c>
    </row>
    <row r="64" spans="1:9" x14ac:dyDescent="0.25">
      <c r="A64" s="7" t="s">
        <v>69</v>
      </c>
      <c r="B64" s="5">
        <v>60590</v>
      </c>
      <c r="C64" s="6">
        <v>1</v>
      </c>
      <c r="D64" s="5">
        <v>51125</v>
      </c>
      <c r="E64" s="5">
        <v>28655</v>
      </c>
      <c r="F64" s="5">
        <v>22470</v>
      </c>
      <c r="G64" s="6">
        <v>1</v>
      </c>
      <c r="H64" s="6">
        <v>0.56000000000000005</v>
      </c>
      <c r="I64" s="6">
        <v>0.44</v>
      </c>
    </row>
    <row r="65" spans="1:2" x14ac:dyDescent="0.25">
      <c r="A65" t="s">
        <v>21</v>
      </c>
      <c r="B65" t="s">
        <v>22</v>
      </c>
    </row>
    <row r="66" spans="1:2" x14ac:dyDescent="0.25">
      <c r="A66" t="s">
        <v>23</v>
      </c>
      <c r="B66" t="s">
        <v>24</v>
      </c>
    </row>
    <row r="67" spans="1:2" x14ac:dyDescent="0.25">
      <c r="A67" t="s">
        <v>25</v>
      </c>
      <c r="B67" t="s">
        <v>26</v>
      </c>
    </row>
    <row r="68" spans="1:2" x14ac:dyDescent="0.25">
      <c r="A68" t="s">
        <v>27</v>
      </c>
      <c r="B68" t="s">
        <v>28</v>
      </c>
    </row>
    <row r="69" spans="1:2" x14ac:dyDescent="0.25">
      <c r="A69" t="s">
        <v>29</v>
      </c>
      <c r="B69" t="s">
        <v>30</v>
      </c>
    </row>
    <row r="70" spans="1:2" x14ac:dyDescent="0.25">
      <c r="A70" t="s">
        <v>31</v>
      </c>
      <c r="B70" t="s">
        <v>32</v>
      </c>
    </row>
    <row r="71" spans="1:2" x14ac:dyDescent="0.25">
      <c r="A71" t="s">
        <v>36</v>
      </c>
      <c r="B71" t="s">
        <v>37</v>
      </c>
    </row>
    <row r="72" spans="1:2" x14ac:dyDescent="0.25">
      <c r="A72" t="s">
        <v>44</v>
      </c>
      <c r="B72" t="s">
        <v>45</v>
      </c>
    </row>
  </sheetData>
  <pageMargins left="0.7" right="0.7" top="0.75" bottom="0.75" header="0.3" footer="0.3"/>
  <pageSetup paperSize="9" orientation="portrait" horizontalDpi="300" verticalDpi="300"/>
  <tableParts count="8">
    <tablePart r:id="rId1"/>
    <tablePart r:id="rId2"/>
    <tablePart r:id="rId3"/>
    <tablePart r:id="rId4"/>
    <tablePart r:id="rId5"/>
    <tablePart r:id="rId6"/>
    <tablePart r:id="rId7"/>
    <tablePart r:id="rId8"/>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4"/>
  <sheetViews>
    <sheetView showGridLines="0" workbookViewId="0"/>
  </sheetViews>
  <sheetFormatPr defaultColWidth="11.5546875" defaultRowHeight="15.75" x14ac:dyDescent="0.25"/>
  <cols>
    <col min="1" max="1" width="37.6640625" customWidth="1"/>
    <col min="2" max="9" width="11.6640625" customWidth="1"/>
  </cols>
  <sheetData>
    <row r="1" spans="1:9" ht="19.5" x14ac:dyDescent="0.3">
      <c r="A1" s="1" t="s">
        <v>107</v>
      </c>
    </row>
    <row r="2" spans="1:9" x14ac:dyDescent="0.25">
      <c r="A2" t="s">
        <v>47</v>
      </c>
    </row>
    <row r="3" spans="1:9" x14ac:dyDescent="0.25">
      <c r="A3" t="s">
        <v>48</v>
      </c>
    </row>
    <row r="4" spans="1:9" x14ac:dyDescent="0.25">
      <c r="A4" t="s">
        <v>49</v>
      </c>
    </row>
    <row r="5" spans="1:9" x14ac:dyDescent="0.25">
      <c r="A5" t="s">
        <v>50</v>
      </c>
    </row>
    <row r="6" spans="1:9" x14ac:dyDescent="0.25">
      <c r="A6" t="s">
        <v>108</v>
      </c>
    </row>
    <row r="7" spans="1:9" ht="31.5" x14ac:dyDescent="0.25">
      <c r="A7" s="7" t="s">
        <v>120</v>
      </c>
    </row>
    <row r="8" spans="1:9" ht="94.5" x14ac:dyDescent="0.25">
      <c r="A8" s="7" t="s">
        <v>109</v>
      </c>
      <c r="B8" s="4" t="s">
        <v>53</v>
      </c>
      <c r="C8" s="4" t="s">
        <v>54</v>
      </c>
      <c r="D8" s="4" t="s">
        <v>55</v>
      </c>
      <c r="E8" s="4" t="s">
        <v>56</v>
      </c>
      <c r="F8" s="4" t="s">
        <v>57</v>
      </c>
      <c r="G8" s="4" t="s">
        <v>58</v>
      </c>
      <c r="H8" s="4" t="s">
        <v>59</v>
      </c>
      <c r="I8" s="4" t="s">
        <v>60</v>
      </c>
    </row>
    <row r="9" spans="1:9" x14ac:dyDescent="0.25">
      <c r="A9" s="7" t="s">
        <v>110</v>
      </c>
      <c r="B9" s="5">
        <v>5720</v>
      </c>
      <c r="C9" s="6">
        <v>0.08</v>
      </c>
      <c r="D9" s="5">
        <v>4785</v>
      </c>
      <c r="E9" s="5">
        <v>3000</v>
      </c>
      <c r="F9" s="5">
        <v>1780</v>
      </c>
      <c r="G9" s="6">
        <v>0.08</v>
      </c>
      <c r="H9" s="6">
        <v>0.63</v>
      </c>
      <c r="I9" s="6">
        <v>0.37</v>
      </c>
    </row>
    <row r="10" spans="1:9" x14ac:dyDescent="0.25">
      <c r="A10" s="7" t="s">
        <v>111</v>
      </c>
      <c r="B10" s="5">
        <v>4800</v>
      </c>
      <c r="C10" s="6">
        <v>7.0000000000000007E-2</v>
      </c>
      <c r="D10" s="5">
        <v>4030</v>
      </c>
      <c r="E10" s="5">
        <v>2595</v>
      </c>
      <c r="F10" s="5">
        <v>1435</v>
      </c>
      <c r="G10" s="6">
        <v>7.0000000000000007E-2</v>
      </c>
      <c r="H10" s="6">
        <v>0.64</v>
      </c>
      <c r="I10" s="6">
        <v>0.36</v>
      </c>
    </row>
    <row r="11" spans="1:9" x14ac:dyDescent="0.25">
      <c r="A11" s="7" t="s">
        <v>112</v>
      </c>
      <c r="B11" s="5">
        <v>34910</v>
      </c>
      <c r="C11" s="6">
        <v>0.5</v>
      </c>
      <c r="D11" s="5">
        <v>30080</v>
      </c>
      <c r="E11" s="5">
        <v>20150</v>
      </c>
      <c r="F11" s="5">
        <v>9930</v>
      </c>
      <c r="G11" s="6">
        <v>0.49</v>
      </c>
      <c r="H11" s="6">
        <v>0.67</v>
      </c>
      <c r="I11" s="6">
        <v>0.33</v>
      </c>
    </row>
    <row r="12" spans="1:9" x14ac:dyDescent="0.25">
      <c r="A12" s="7" t="s">
        <v>113</v>
      </c>
      <c r="B12" s="5">
        <v>18015</v>
      </c>
      <c r="C12" s="6">
        <v>0.26</v>
      </c>
      <c r="D12" s="5">
        <v>15360</v>
      </c>
      <c r="E12" s="5">
        <v>10695</v>
      </c>
      <c r="F12" s="5">
        <v>4665</v>
      </c>
      <c r="G12" s="6">
        <v>0.25</v>
      </c>
      <c r="H12" s="6">
        <v>0.7</v>
      </c>
      <c r="I12" s="6">
        <v>0.3</v>
      </c>
    </row>
    <row r="13" spans="1:9" x14ac:dyDescent="0.25">
      <c r="A13" s="7" t="s">
        <v>114</v>
      </c>
      <c r="B13" s="5">
        <v>25160</v>
      </c>
      <c r="C13" s="6">
        <v>0.36</v>
      </c>
      <c r="D13" s="5">
        <v>21455</v>
      </c>
      <c r="E13" s="5">
        <v>14115</v>
      </c>
      <c r="F13" s="5">
        <v>7345</v>
      </c>
      <c r="G13" s="6">
        <v>0.35</v>
      </c>
      <c r="H13" s="6">
        <v>0.66</v>
      </c>
      <c r="I13" s="6">
        <v>0.34</v>
      </c>
    </row>
    <row r="14" spans="1:9" x14ac:dyDescent="0.25">
      <c r="A14" s="7" t="s">
        <v>115</v>
      </c>
      <c r="B14" s="5">
        <v>25025</v>
      </c>
      <c r="C14" s="6">
        <v>0.36</v>
      </c>
      <c r="D14" s="5">
        <v>21420</v>
      </c>
      <c r="E14" s="5">
        <v>14290</v>
      </c>
      <c r="F14" s="5">
        <v>7130</v>
      </c>
      <c r="G14" s="6">
        <v>0.35</v>
      </c>
      <c r="H14" s="6">
        <v>0.67</v>
      </c>
      <c r="I14" s="6">
        <v>0.33</v>
      </c>
    </row>
    <row r="15" spans="1:9" x14ac:dyDescent="0.25">
      <c r="A15" s="7" t="s">
        <v>116</v>
      </c>
      <c r="B15" s="5">
        <v>29310</v>
      </c>
      <c r="C15" s="6">
        <v>0.42</v>
      </c>
      <c r="D15" s="5">
        <v>25220</v>
      </c>
      <c r="E15" s="5">
        <v>16275</v>
      </c>
      <c r="F15" s="5">
        <v>8940</v>
      </c>
      <c r="G15" s="6">
        <v>0.41</v>
      </c>
      <c r="H15" s="6">
        <v>0.65</v>
      </c>
      <c r="I15" s="6">
        <v>0.35</v>
      </c>
    </row>
    <row r="16" spans="1:9" x14ac:dyDescent="0.25">
      <c r="A16" s="7" t="s">
        <v>117</v>
      </c>
      <c r="B16" s="5">
        <v>21705</v>
      </c>
      <c r="C16" s="6">
        <v>0.31</v>
      </c>
      <c r="D16" s="5">
        <v>18455</v>
      </c>
      <c r="E16" s="5">
        <v>11975</v>
      </c>
      <c r="F16" s="5">
        <v>6485</v>
      </c>
      <c r="G16" s="6">
        <v>0.3</v>
      </c>
      <c r="H16" s="6">
        <v>0.65</v>
      </c>
      <c r="I16" s="6">
        <v>0.35</v>
      </c>
    </row>
    <row r="17" spans="1:9" x14ac:dyDescent="0.25">
      <c r="A17" s="7" t="s">
        <v>118</v>
      </c>
      <c r="B17" s="5">
        <v>7225</v>
      </c>
      <c r="C17" s="6">
        <v>0.1</v>
      </c>
      <c r="D17" s="5">
        <v>6520</v>
      </c>
      <c r="E17" s="5">
        <v>4060</v>
      </c>
      <c r="F17" s="5">
        <v>2460</v>
      </c>
      <c r="G17" s="6">
        <v>0.11</v>
      </c>
      <c r="H17" s="6">
        <v>0.62</v>
      </c>
      <c r="I17" s="6">
        <v>0.38</v>
      </c>
    </row>
    <row r="18" spans="1:9" x14ac:dyDescent="0.25">
      <c r="A18" s="7" t="s">
        <v>119</v>
      </c>
      <c r="B18" s="5">
        <v>5225</v>
      </c>
      <c r="C18" s="6">
        <v>7.0000000000000007E-2</v>
      </c>
      <c r="D18" s="5">
        <v>4840</v>
      </c>
      <c r="E18" s="5">
        <v>2750</v>
      </c>
      <c r="F18" s="5">
        <v>2090</v>
      </c>
      <c r="G18" s="6">
        <v>0.08</v>
      </c>
      <c r="H18" s="6">
        <v>0.56999999999999995</v>
      </c>
      <c r="I18" s="6">
        <v>0.43</v>
      </c>
    </row>
    <row r="19" spans="1:9" x14ac:dyDescent="0.25">
      <c r="A19" s="7" t="s">
        <v>67</v>
      </c>
      <c r="B19" s="5">
        <v>4155</v>
      </c>
      <c r="C19" s="6">
        <v>0.06</v>
      </c>
      <c r="D19" s="5">
        <v>3770</v>
      </c>
      <c r="E19" s="5">
        <v>2510</v>
      </c>
      <c r="F19" s="5">
        <v>1265</v>
      </c>
      <c r="G19" s="6">
        <v>0.06</v>
      </c>
      <c r="H19" s="6">
        <v>0.66</v>
      </c>
      <c r="I19" s="6">
        <v>0.34</v>
      </c>
    </row>
    <row r="20" spans="1:9" x14ac:dyDescent="0.25">
      <c r="A20" s="7"/>
    </row>
    <row r="21" spans="1:9" ht="31.5" x14ac:dyDescent="0.25">
      <c r="A21" s="7" t="s">
        <v>121</v>
      </c>
    </row>
    <row r="22" spans="1:9" ht="94.5" x14ac:dyDescent="0.25">
      <c r="A22" s="7" t="s">
        <v>109</v>
      </c>
      <c r="B22" s="4" t="s">
        <v>53</v>
      </c>
      <c r="C22" s="4" t="s">
        <v>54</v>
      </c>
      <c r="D22" s="4" t="s">
        <v>55</v>
      </c>
      <c r="E22" s="4" t="s">
        <v>56</v>
      </c>
      <c r="F22" s="4" t="s">
        <v>57</v>
      </c>
      <c r="G22" s="4" t="s">
        <v>58</v>
      </c>
      <c r="H22" s="4" t="s">
        <v>59</v>
      </c>
      <c r="I22" s="4" t="s">
        <v>60</v>
      </c>
    </row>
    <row r="23" spans="1:9" x14ac:dyDescent="0.25">
      <c r="A23" s="7" t="s">
        <v>110</v>
      </c>
      <c r="B23" s="5">
        <v>130</v>
      </c>
      <c r="C23" s="6">
        <v>0.03</v>
      </c>
      <c r="D23" s="5">
        <v>125</v>
      </c>
      <c r="E23" s="5">
        <v>80</v>
      </c>
      <c r="F23" s="5">
        <v>45</v>
      </c>
      <c r="G23" s="6">
        <v>0.03</v>
      </c>
      <c r="H23" s="6">
        <v>0.66</v>
      </c>
      <c r="I23" s="6">
        <v>0.34</v>
      </c>
    </row>
    <row r="24" spans="1:9" x14ac:dyDescent="0.25">
      <c r="A24" s="7" t="s">
        <v>111</v>
      </c>
      <c r="B24" s="5">
        <v>135</v>
      </c>
      <c r="C24" s="6">
        <v>0.03</v>
      </c>
      <c r="D24" s="5">
        <v>135</v>
      </c>
      <c r="E24" s="5">
        <v>85</v>
      </c>
      <c r="F24" s="5">
        <v>45</v>
      </c>
      <c r="G24" s="6">
        <v>0.03</v>
      </c>
      <c r="H24" s="6">
        <v>0.65</v>
      </c>
      <c r="I24" s="6">
        <v>0.35</v>
      </c>
    </row>
    <row r="25" spans="1:9" x14ac:dyDescent="0.25">
      <c r="A25" s="7" t="s">
        <v>112</v>
      </c>
      <c r="B25" s="5">
        <v>1145</v>
      </c>
      <c r="C25" s="6">
        <v>0.26</v>
      </c>
      <c r="D25" s="5">
        <v>1130</v>
      </c>
      <c r="E25" s="5">
        <v>770</v>
      </c>
      <c r="F25" s="5">
        <v>365</v>
      </c>
      <c r="G25" s="6">
        <v>0.26</v>
      </c>
      <c r="H25" s="6">
        <v>0.68</v>
      </c>
      <c r="I25" s="6">
        <v>0.32</v>
      </c>
    </row>
    <row r="26" spans="1:9" x14ac:dyDescent="0.25">
      <c r="A26" s="7" t="s">
        <v>113</v>
      </c>
      <c r="B26" s="5">
        <v>280</v>
      </c>
      <c r="C26" s="6">
        <v>0.06</v>
      </c>
      <c r="D26" s="5">
        <v>280</v>
      </c>
      <c r="E26" s="5">
        <v>185</v>
      </c>
      <c r="F26" s="5">
        <v>95</v>
      </c>
      <c r="G26" s="6">
        <v>0.06</v>
      </c>
      <c r="H26" s="6">
        <v>0.66</v>
      </c>
      <c r="I26" s="6">
        <v>0.34</v>
      </c>
    </row>
    <row r="27" spans="1:9" ht="15.6" customHeight="1" x14ac:dyDescent="0.25">
      <c r="A27" s="7" t="s">
        <v>114</v>
      </c>
      <c r="B27" s="5">
        <v>790</v>
      </c>
      <c r="C27" s="6">
        <v>0.18</v>
      </c>
      <c r="D27" s="5">
        <v>780</v>
      </c>
      <c r="E27" s="5">
        <v>520</v>
      </c>
      <c r="F27" s="5">
        <v>260</v>
      </c>
      <c r="G27" s="6">
        <v>0.18</v>
      </c>
      <c r="H27" s="6">
        <v>0.66</v>
      </c>
      <c r="I27" s="6">
        <v>0.34</v>
      </c>
    </row>
    <row r="28" spans="1:9" x14ac:dyDescent="0.25">
      <c r="A28" s="7" t="s">
        <v>115</v>
      </c>
      <c r="B28" s="5">
        <v>650</v>
      </c>
      <c r="C28" s="6">
        <v>0.15</v>
      </c>
      <c r="D28" s="5">
        <v>640</v>
      </c>
      <c r="E28" s="5">
        <v>415</v>
      </c>
      <c r="F28" s="5">
        <v>225</v>
      </c>
      <c r="G28" s="6">
        <v>0.15</v>
      </c>
      <c r="H28" s="6">
        <v>0.65</v>
      </c>
      <c r="I28" s="6">
        <v>0.35</v>
      </c>
    </row>
    <row r="29" spans="1:9" x14ac:dyDescent="0.25">
      <c r="A29" s="7" t="s">
        <v>116</v>
      </c>
      <c r="B29" s="5">
        <v>635</v>
      </c>
      <c r="C29" s="6">
        <v>0.14000000000000001</v>
      </c>
      <c r="D29" s="5">
        <v>630</v>
      </c>
      <c r="E29" s="5">
        <v>430</v>
      </c>
      <c r="F29" s="5">
        <v>200</v>
      </c>
      <c r="G29" s="6">
        <v>0.14000000000000001</v>
      </c>
      <c r="H29" s="6">
        <v>0.68</v>
      </c>
      <c r="I29" s="6">
        <v>0.32</v>
      </c>
    </row>
    <row r="30" spans="1:9" x14ac:dyDescent="0.25">
      <c r="A30" s="7" t="s">
        <v>117</v>
      </c>
      <c r="B30" s="5">
        <v>780</v>
      </c>
      <c r="C30" s="6">
        <v>0.17</v>
      </c>
      <c r="D30" s="5">
        <v>770</v>
      </c>
      <c r="E30" s="5">
        <v>510</v>
      </c>
      <c r="F30" s="5">
        <v>255</v>
      </c>
      <c r="G30" s="6">
        <v>0.17</v>
      </c>
      <c r="H30" s="6">
        <v>0.67</v>
      </c>
      <c r="I30" s="6">
        <v>0.33</v>
      </c>
    </row>
    <row r="31" spans="1:9" x14ac:dyDescent="0.25">
      <c r="A31" s="7" t="s">
        <v>118</v>
      </c>
      <c r="B31" s="5">
        <v>970</v>
      </c>
      <c r="C31" s="6">
        <v>0.22</v>
      </c>
      <c r="D31" s="5">
        <v>965</v>
      </c>
      <c r="E31" s="5">
        <v>685</v>
      </c>
      <c r="F31" s="5">
        <v>280</v>
      </c>
      <c r="G31" s="6">
        <v>0.22</v>
      </c>
      <c r="H31" s="6">
        <v>0.71</v>
      </c>
      <c r="I31" s="6">
        <v>0.28999999999999998</v>
      </c>
    </row>
    <row r="32" spans="1:9" x14ac:dyDescent="0.25">
      <c r="A32" s="7" t="s">
        <v>119</v>
      </c>
      <c r="B32" s="5">
        <v>980</v>
      </c>
      <c r="C32" s="6">
        <v>0.22</v>
      </c>
      <c r="D32" s="5">
        <v>970</v>
      </c>
      <c r="E32" s="5">
        <v>645</v>
      </c>
      <c r="F32" s="5">
        <v>325</v>
      </c>
      <c r="G32" s="6">
        <v>0.22</v>
      </c>
      <c r="H32" s="6">
        <v>0.67</v>
      </c>
      <c r="I32" s="6">
        <v>0.33</v>
      </c>
    </row>
    <row r="33" spans="1:9" x14ac:dyDescent="0.25">
      <c r="A33" s="7" t="s">
        <v>67</v>
      </c>
      <c r="B33" s="5">
        <v>545</v>
      </c>
      <c r="C33" s="6">
        <v>0.12</v>
      </c>
      <c r="D33" s="5">
        <v>535</v>
      </c>
      <c r="E33" s="5">
        <v>375</v>
      </c>
      <c r="F33" s="5">
        <v>160</v>
      </c>
      <c r="G33" s="6">
        <v>0.12</v>
      </c>
      <c r="H33" s="6">
        <v>0.7</v>
      </c>
      <c r="I33" s="6">
        <v>0.3</v>
      </c>
    </row>
    <row r="34" spans="1:9" x14ac:dyDescent="0.25">
      <c r="A34" s="7"/>
    </row>
    <row r="35" spans="1:9" ht="31.5" x14ac:dyDescent="0.25">
      <c r="A35" s="7" t="s">
        <v>122</v>
      </c>
    </row>
    <row r="36" spans="1:9" ht="94.5" x14ac:dyDescent="0.25">
      <c r="A36" s="7" t="s">
        <v>109</v>
      </c>
      <c r="B36" s="4" t="s">
        <v>53</v>
      </c>
      <c r="C36" s="4" t="s">
        <v>54</v>
      </c>
      <c r="D36" s="4" t="s">
        <v>55</v>
      </c>
      <c r="E36" s="4" t="s">
        <v>56</v>
      </c>
      <c r="F36" s="4" t="s">
        <v>57</v>
      </c>
      <c r="G36" s="4" t="s">
        <v>58</v>
      </c>
      <c r="H36" s="4" t="s">
        <v>59</v>
      </c>
      <c r="I36" s="4" t="s">
        <v>60</v>
      </c>
    </row>
    <row r="37" spans="1:9" x14ac:dyDescent="0.25">
      <c r="A37" s="7" t="s">
        <v>110</v>
      </c>
      <c r="B37" s="5">
        <v>190</v>
      </c>
      <c r="C37" s="6">
        <v>0.04</v>
      </c>
      <c r="D37" s="5">
        <v>185</v>
      </c>
      <c r="E37" s="5">
        <v>155</v>
      </c>
      <c r="F37" s="5">
        <v>30</v>
      </c>
      <c r="G37" s="6">
        <v>0.04</v>
      </c>
      <c r="H37" s="6">
        <v>0.83</v>
      </c>
      <c r="I37" s="6">
        <v>0.17</v>
      </c>
    </row>
    <row r="38" spans="1:9" x14ac:dyDescent="0.25">
      <c r="A38" s="7" t="s">
        <v>111</v>
      </c>
      <c r="B38" s="5">
        <v>165</v>
      </c>
      <c r="C38" s="6">
        <v>0.03</v>
      </c>
      <c r="D38" s="5">
        <v>160</v>
      </c>
      <c r="E38" s="5">
        <v>130</v>
      </c>
      <c r="F38" s="5">
        <v>30</v>
      </c>
      <c r="G38" s="6">
        <v>0.03</v>
      </c>
      <c r="H38" s="6">
        <v>0.8</v>
      </c>
      <c r="I38" s="6">
        <v>0.2</v>
      </c>
    </row>
    <row r="39" spans="1:9" x14ac:dyDescent="0.25">
      <c r="A39" s="7" t="s">
        <v>112</v>
      </c>
      <c r="B39" s="5">
        <v>1740</v>
      </c>
      <c r="C39" s="6">
        <v>0.33</v>
      </c>
      <c r="D39" s="5">
        <v>1720</v>
      </c>
      <c r="E39" s="5">
        <v>1465</v>
      </c>
      <c r="F39" s="5">
        <v>255</v>
      </c>
      <c r="G39" s="6">
        <v>0.33</v>
      </c>
      <c r="H39" s="6">
        <v>0.85</v>
      </c>
      <c r="I39" s="6">
        <v>0.15</v>
      </c>
    </row>
    <row r="40" spans="1:9" x14ac:dyDescent="0.25">
      <c r="A40" s="7" t="s">
        <v>113</v>
      </c>
      <c r="B40" s="5">
        <v>555</v>
      </c>
      <c r="C40" s="6">
        <v>0.1</v>
      </c>
      <c r="D40" s="5">
        <v>550</v>
      </c>
      <c r="E40" s="5">
        <v>470</v>
      </c>
      <c r="F40" s="5">
        <v>80</v>
      </c>
      <c r="G40" s="6">
        <v>0.1</v>
      </c>
      <c r="H40" s="6">
        <v>0.86</v>
      </c>
      <c r="I40" s="6">
        <v>0.14000000000000001</v>
      </c>
    </row>
    <row r="41" spans="1:9" ht="15.6" customHeight="1" x14ac:dyDescent="0.25">
      <c r="A41" s="7" t="s">
        <v>114</v>
      </c>
      <c r="B41" s="5">
        <v>1025</v>
      </c>
      <c r="C41" s="6">
        <v>0.19</v>
      </c>
      <c r="D41" s="5">
        <v>1015</v>
      </c>
      <c r="E41" s="5">
        <v>870</v>
      </c>
      <c r="F41" s="5">
        <v>145</v>
      </c>
      <c r="G41" s="6">
        <v>0.19</v>
      </c>
      <c r="H41" s="6">
        <v>0.86</v>
      </c>
      <c r="I41" s="6">
        <v>0.14000000000000001</v>
      </c>
    </row>
    <row r="42" spans="1:9" x14ac:dyDescent="0.25">
      <c r="A42" s="7" t="s">
        <v>115</v>
      </c>
      <c r="B42" s="5">
        <v>1015</v>
      </c>
      <c r="C42" s="6">
        <v>0.19</v>
      </c>
      <c r="D42" s="5">
        <v>1005</v>
      </c>
      <c r="E42" s="5">
        <v>860</v>
      </c>
      <c r="F42" s="5">
        <v>140</v>
      </c>
      <c r="G42" s="6">
        <v>0.19</v>
      </c>
      <c r="H42" s="6">
        <v>0.86</v>
      </c>
      <c r="I42" s="6">
        <v>0.14000000000000001</v>
      </c>
    </row>
    <row r="43" spans="1:9" x14ac:dyDescent="0.25">
      <c r="A43" s="7" t="s">
        <v>116</v>
      </c>
      <c r="B43" s="5">
        <v>1035</v>
      </c>
      <c r="C43" s="6">
        <v>0.19</v>
      </c>
      <c r="D43" s="5">
        <v>1020</v>
      </c>
      <c r="E43" s="5">
        <v>855</v>
      </c>
      <c r="F43" s="5">
        <v>165</v>
      </c>
      <c r="G43" s="6">
        <v>0.19</v>
      </c>
      <c r="H43" s="6">
        <v>0.84</v>
      </c>
      <c r="I43" s="6">
        <v>0.16</v>
      </c>
    </row>
    <row r="44" spans="1:9" x14ac:dyDescent="0.25">
      <c r="A44" s="7" t="s">
        <v>117</v>
      </c>
      <c r="B44" s="5">
        <v>880</v>
      </c>
      <c r="C44" s="6">
        <v>0.16</v>
      </c>
      <c r="D44" s="5">
        <v>870</v>
      </c>
      <c r="E44" s="5">
        <v>750</v>
      </c>
      <c r="F44" s="5">
        <v>120</v>
      </c>
      <c r="G44" s="6">
        <v>0.17</v>
      </c>
      <c r="H44" s="6">
        <v>0.86</v>
      </c>
      <c r="I44" s="6">
        <v>0.14000000000000001</v>
      </c>
    </row>
    <row r="45" spans="1:9" x14ac:dyDescent="0.25">
      <c r="A45" s="7" t="s">
        <v>118</v>
      </c>
      <c r="B45" s="5">
        <v>1000</v>
      </c>
      <c r="C45" s="6">
        <v>0.19</v>
      </c>
      <c r="D45" s="5">
        <v>985</v>
      </c>
      <c r="E45" s="5">
        <v>845</v>
      </c>
      <c r="F45" s="5">
        <v>140</v>
      </c>
      <c r="G45" s="6">
        <v>0.19</v>
      </c>
      <c r="H45" s="6">
        <v>0.86</v>
      </c>
      <c r="I45" s="6">
        <v>0.14000000000000001</v>
      </c>
    </row>
    <row r="46" spans="1:9" x14ac:dyDescent="0.25">
      <c r="A46" s="7" t="s">
        <v>119</v>
      </c>
      <c r="B46" s="5">
        <v>945</v>
      </c>
      <c r="C46" s="6">
        <v>0.18</v>
      </c>
      <c r="D46" s="5">
        <v>935</v>
      </c>
      <c r="E46" s="5">
        <v>760</v>
      </c>
      <c r="F46" s="5">
        <v>175</v>
      </c>
      <c r="G46" s="6">
        <v>0.18</v>
      </c>
      <c r="H46" s="6">
        <v>0.81</v>
      </c>
      <c r="I46" s="6">
        <v>0.19</v>
      </c>
    </row>
    <row r="47" spans="1:9" x14ac:dyDescent="0.25">
      <c r="A47" s="7" t="s">
        <v>67</v>
      </c>
      <c r="B47" s="5">
        <v>680</v>
      </c>
      <c r="C47" s="6">
        <v>0.13</v>
      </c>
      <c r="D47" s="5">
        <v>675</v>
      </c>
      <c r="E47" s="5">
        <v>590</v>
      </c>
      <c r="F47" s="5">
        <v>85</v>
      </c>
      <c r="G47" s="6">
        <v>0.13</v>
      </c>
      <c r="H47" s="6">
        <v>0.88</v>
      </c>
      <c r="I47" s="6">
        <v>0.12</v>
      </c>
    </row>
    <row r="48" spans="1:9" x14ac:dyDescent="0.25">
      <c r="A48" s="7"/>
    </row>
    <row r="49" spans="1:9" ht="31.5" x14ac:dyDescent="0.25">
      <c r="A49" s="7" t="s">
        <v>123</v>
      </c>
    </row>
    <row r="50" spans="1:9" ht="94.5" x14ac:dyDescent="0.25">
      <c r="A50" s="7" t="s">
        <v>109</v>
      </c>
      <c r="B50" s="4" t="s">
        <v>53</v>
      </c>
      <c r="C50" s="4" t="s">
        <v>54</v>
      </c>
      <c r="D50" s="4" t="s">
        <v>55</v>
      </c>
      <c r="E50" s="4" t="s">
        <v>56</v>
      </c>
      <c r="F50" s="4" t="s">
        <v>57</v>
      </c>
      <c r="G50" s="4" t="s">
        <v>58</v>
      </c>
      <c r="H50" s="4" t="s">
        <v>59</v>
      </c>
      <c r="I50" s="4" t="s">
        <v>60</v>
      </c>
    </row>
    <row r="51" spans="1:9" x14ac:dyDescent="0.25">
      <c r="A51" s="7" t="s">
        <v>110</v>
      </c>
      <c r="B51" s="5">
        <v>145</v>
      </c>
      <c r="C51" s="6">
        <v>7.0000000000000007E-2</v>
      </c>
      <c r="D51" s="5">
        <v>130</v>
      </c>
      <c r="E51" s="5">
        <v>100</v>
      </c>
      <c r="F51" s="5">
        <v>30</v>
      </c>
      <c r="G51" s="6">
        <v>7.0000000000000007E-2</v>
      </c>
      <c r="H51" s="6">
        <v>0.78</v>
      </c>
      <c r="I51" s="6">
        <v>0.22</v>
      </c>
    </row>
    <row r="52" spans="1:9" x14ac:dyDescent="0.25">
      <c r="A52" s="7" t="s">
        <v>111</v>
      </c>
      <c r="B52" s="5">
        <v>160</v>
      </c>
      <c r="C52" s="6">
        <v>0.08</v>
      </c>
      <c r="D52" s="5">
        <v>145</v>
      </c>
      <c r="E52" s="5">
        <v>115</v>
      </c>
      <c r="F52" s="5">
        <v>25</v>
      </c>
      <c r="G52" s="6">
        <v>0.08</v>
      </c>
      <c r="H52" s="6">
        <v>0.81</v>
      </c>
      <c r="I52" s="6">
        <v>0.19</v>
      </c>
    </row>
    <row r="53" spans="1:9" x14ac:dyDescent="0.25">
      <c r="A53" s="7" t="s">
        <v>112</v>
      </c>
      <c r="B53" s="5">
        <v>1180</v>
      </c>
      <c r="C53" s="6">
        <v>0.55000000000000004</v>
      </c>
      <c r="D53" s="5">
        <v>1060</v>
      </c>
      <c r="E53" s="5">
        <v>855</v>
      </c>
      <c r="F53" s="5">
        <v>205</v>
      </c>
      <c r="G53" s="6">
        <v>0.56000000000000005</v>
      </c>
      <c r="H53" s="6">
        <v>0.81</v>
      </c>
      <c r="I53" s="6">
        <v>0.19</v>
      </c>
    </row>
    <row r="54" spans="1:9" x14ac:dyDescent="0.25">
      <c r="A54" s="7" t="s">
        <v>113</v>
      </c>
      <c r="B54" s="5">
        <v>395</v>
      </c>
      <c r="C54" s="6">
        <v>0.19</v>
      </c>
      <c r="D54" s="5">
        <v>355</v>
      </c>
      <c r="E54" s="5">
        <v>275</v>
      </c>
      <c r="F54" s="5">
        <v>80</v>
      </c>
      <c r="G54" s="6">
        <v>0.19</v>
      </c>
      <c r="H54" s="6">
        <v>0.77</v>
      </c>
      <c r="I54" s="6">
        <v>0.23</v>
      </c>
    </row>
    <row r="55" spans="1:9" ht="15.6" customHeight="1" x14ac:dyDescent="0.25">
      <c r="A55" s="7" t="s">
        <v>114</v>
      </c>
      <c r="B55" s="5">
        <v>350</v>
      </c>
      <c r="C55" s="6">
        <v>0.16</v>
      </c>
      <c r="D55" s="5">
        <v>310</v>
      </c>
      <c r="E55" s="5">
        <v>245</v>
      </c>
      <c r="F55" s="5">
        <v>65</v>
      </c>
      <c r="G55" s="6">
        <v>0.16</v>
      </c>
      <c r="H55" s="6">
        <v>0.79</v>
      </c>
      <c r="I55" s="6">
        <v>0.21</v>
      </c>
    </row>
    <row r="56" spans="1:9" x14ac:dyDescent="0.25">
      <c r="A56" s="7" t="s">
        <v>115</v>
      </c>
      <c r="B56" s="5">
        <v>410</v>
      </c>
      <c r="C56" s="6">
        <v>0.19</v>
      </c>
      <c r="D56" s="5">
        <v>370</v>
      </c>
      <c r="E56" s="5">
        <v>295</v>
      </c>
      <c r="F56" s="5">
        <v>75</v>
      </c>
      <c r="G56" s="6">
        <v>0.19</v>
      </c>
      <c r="H56" s="6">
        <v>0.8</v>
      </c>
      <c r="I56" s="6">
        <v>0.2</v>
      </c>
    </row>
    <row r="57" spans="1:9" x14ac:dyDescent="0.25">
      <c r="A57" s="7" t="s">
        <v>116</v>
      </c>
      <c r="B57" s="5">
        <v>605</v>
      </c>
      <c r="C57" s="6">
        <v>0.28000000000000003</v>
      </c>
      <c r="D57" s="5">
        <v>535</v>
      </c>
      <c r="E57" s="5">
        <v>435</v>
      </c>
      <c r="F57" s="5">
        <v>100</v>
      </c>
      <c r="G57" s="6">
        <v>0.28000000000000003</v>
      </c>
      <c r="H57" s="6">
        <v>0.81</v>
      </c>
      <c r="I57" s="6">
        <v>0.19</v>
      </c>
    </row>
    <row r="58" spans="1:9" x14ac:dyDescent="0.25">
      <c r="A58" s="7" t="s">
        <v>117</v>
      </c>
      <c r="B58" s="5">
        <v>255</v>
      </c>
      <c r="C58" s="6">
        <v>0.12</v>
      </c>
      <c r="D58" s="5">
        <v>230</v>
      </c>
      <c r="E58" s="5">
        <v>180</v>
      </c>
      <c r="F58" s="5">
        <v>45</v>
      </c>
      <c r="G58" s="6">
        <v>0.12</v>
      </c>
      <c r="H58" s="6">
        <v>0.8</v>
      </c>
      <c r="I58" s="6">
        <v>0.2</v>
      </c>
    </row>
    <row r="59" spans="1:9" x14ac:dyDescent="0.25">
      <c r="A59" s="7" t="s">
        <v>118</v>
      </c>
      <c r="B59" s="5">
        <v>355</v>
      </c>
      <c r="C59" s="6">
        <v>0.17</v>
      </c>
      <c r="D59" s="5">
        <v>310</v>
      </c>
      <c r="E59" s="5">
        <v>250</v>
      </c>
      <c r="F59" s="5">
        <v>60</v>
      </c>
      <c r="G59" s="6">
        <v>0.16</v>
      </c>
      <c r="H59" s="6">
        <v>0.81</v>
      </c>
      <c r="I59" s="6">
        <v>0.19</v>
      </c>
    </row>
    <row r="60" spans="1:9" x14ac:dyDescent="0.25">
      <c r="A60" s="7" t="s">
        <v>119</v>
      </c>
      <c r="B60" s="5">
        <v>145</v>
      </c>
      <c r="C60" s="6">
        <v>7.0000000000000007E-2</v>
      </c>
      <c r="D60" s="5">
        <v>125</v>
      </c>
      <c r="E60" s="5">
        <v>105</v>
      </c>
      <c r="F60" s="5">
        <v>20</v>
      </c>
      <c r="G60" s="6">
        <v>7.0000000000000007E-2</v>
      </c>
      <c r="H60" s="6">
        <v>0.84</v>
      </c>
      <c r="I60" s="6">
        <v>0.16</v>
      </c>
    </row>
    <row r="61" spans="1:9" x14ac:dyDescent="0.25">
      <c r="A61" s="7" t="s">
        <v>67</v>
      </c>
      <c r="B61" s="5">
        <v>210</v>
      </c>
      <c r="C61" s="6">
        <v>0.1</v>
      </c>
      <c r="D61" s="5">
        <v>190</v>
      </c>
      <c r="E61" s="5">
        <v>160</v>
      </c>
      <c r="F61" s="5">
        <v>30</v>
      </c>
      <c r="G61" s="6">
        <v>0.1</v>
      </c>
      <c r="H61" s="6">
        <v>0.84</v>
      </c>
      <c r="I61" s="6">
        <v>0.16</v>
      </c>
    </row>
    <row r="62" spans="1:9" x14ac:dyDescent="0.25">
      <c r="A62" s="7"/>
    </row>
    <row r="63" spans="1:9" ht="31.5" x14ac:dyDescent="0.25">
      <c r="A63" s="7" t="s">
        <v>124</v>
      </c>
    </row>
    <row r="64" spans="1:9" ht="94.5" x14ac:dyDescent="0.25">
      <c r="A64" s="7" t="s">
        <v>109</v>
      </c>
      <c r="B64" s="4" t="s">
        <v>53</v>
      </c>
      <c r="C64" s="4" t="s">
        <v>54</v>
      </c>
      <c r="D64" s="4" t="s">
        <v>55</v>
      </c>
      <c r="E64" s="4" t="s">
        <v>56</v>
      </c>
      <c r="F64" s="4" t="s">
        <v>57</v>
      </c>
      <c r="G64" s="4" t="s">
        <v>58</v>
      </c>
      <c r="H64" s="4" t="s">
        <v>59</v>
      </c>
      <c r="I64" s="4" t="s">
        <v>60</v>
      </c>
    </row>
    <row r="65" spans="1:9" x14ac:dyDescent="0.25">
      <c r="A65" s="7" t="s">
        <v>110</v>
      </c>
      <c r="B65" s="5">
        <v>10</v>
      </c>
      <c r="C65" s="6">
        <v>0.03</v>
      </c>
      <c r="D65" s="5">
        <v>10</v>
      </c>
      <c r="E65" s="5" t="s">
        <v>74</v>
      </c>
      <c r="F65" s="5" t="s">
        <v>74</v>
      </c>
      <c r="G65" s="6">
        <v>0.03</v>
      </c>
      <c r="H65" s="6" t="s">
        <v>74</v>
      </c>
      <c r="I65" s="5" t="s">
        <v>74</v>
      </c>
    </row>
    <row r="66" spans="1:9" x14ac:dyDescent="0.25">
      <c r="A66" s="7" t="s">
        <v>111</v>
      </c>
      <c r="B66" s="5">
        <v>5</v>
      </c>
      <c r="C66" s="6">
        <v>0.02</v>
      </c>
      <c r="D66" s="5">
        <v>5</v>
      </c>
      <c r="E66" s="5">
        <v>5</v>
      </c>
      <c r="F66" s="5">
        <v>5</v>
      </c>
      <c r="G66" s="6">
        <v>0.02</v>
      </c>
      <c r="H66" s="6">
        <v>0.43</v>
      </c>
      <c r="I66" s="6">
        <v>0.56999999999999995</v>
      </c>
    </row>
    <row r="67" spans="1:9" x14ac:dyDescent="0.25">
      <c r="A67" s="7" t="s">
        <v>112</v>
      </c>
      <c r="B67" s="5">
        <v>20</v>
      </c>
      <c r="C67" s="6">
        <v>7.0000000000000007E-2</v>
      </c>
      <c r="D67" s="5">
        <v>20</v>
      </c>
      <c r="E67" s="5">
        <v>15</v>
      </c>
      <c r="F67" s="5">
        <v>10</v>
      </c>
      <c r="G67" s="6">
        <v>7.0000000000000007E-2</v>
      </c>
      <c r="H67" s="6">
        <v>0.62</v>
      </c>
      <c r="I67" s="6">
        <v>0.38</v>
      </c>
    </row>
    <row r="68" spans="1:9" x14ac:dyDescent="0.25">
      <c r="A68" s="7" t="s">
        <v>113</v>
      </c>
      <c r="B68" s="5">
        <v>5</v>
      </c>
      <c r="C68" s="6">
        <v>0.02</v>
      </c>
      <c r="D68" s="5">
        <v>5</v>
      </c>
      <c r="E68" s="5">
        <v>5</v>
      </c>
      <c r="F68" s="5" t="s">
        <v>74</v>
      </c>
      <c r="G68" s="6">
        <v>0.02</v>
      </c>
      <c r="H68" s="6">
        <v>0.71</v>
      </c>
      <c r="I68" s="6" t="s">
        <v>74</v>
      </c>
    </row>
    <row r="69" spans="1:9" ht="15.6" customHeight="1" x14ac:dyDescent="0.25">
      <c r="A69" s="7" t="s">
        <v>114</v>
      </c>
      <c r="B69" s="5">
        <v>75</v>
      </c>
      <c r="C69" s="6">
        <v>0.23</v>
      </c>
      <c r="D69" s="5">
        <v>70</v>
      </c>
      <c r="E69" s="5">
        <v>30</v>
      </c>
      <c r="F69" s="5">
        <v>40</v>
      </c>
      <c r="G69" s="6">
        <v>0.24</v>
      </c>
      <c r="H69" s="6">
        <v>0.42</v>
      </c>
      <c r="I69" s="6">
        <v>0.57999999999999996</v>
      </c>
    </row>
    <row r="70" spans="1:9" x14ac:dyDescent="0.25">
      <c r="A70" s="7" t="s">
        <v>115</v>
      </c>
      <c r="B70" s="5">
        <v>25</v>
      </c>
      <c r="C70" s="6">
        <v>7.0000000000000007E-2</v>
      </c>
      <c r="D70" s="5">
        <v>20</v>
      </c>
      <c r="E70" s="5">
        <v>10</v>
      </c>
      <c r="F70" s="5">
        <v>15</v>
      </c>
      <c r="G70" s="6">
        <v>7.0000000000000007E-2</v>
      </c>
      <c r="H70" s="6">
        <v>0.41</v>
      </c>
      <c r="I70" s="6">
        <v>0.59</v>
      </c>
    </row>
    <row r="71" spans="1:9" x14ac:dyDescent="0.25">
      <c r="A71" s="7" t="s">
        <v>116</v>
      </c>
      <c r="B71" s="5">
        <v>15</v>
      </c>
      <c r="C71" s="6">
        <v>0.05</v>
      </c>
      <c r="D71" s="5">
        <v>15</v>
      </c>
      <c r="E71" s="5">
        <v>10</v>
      </c>
      <c r="F71" s="5">
        <v>5</v>
      </c>
      <c r="G71" s="6">
        <v>0.05</v>
      </c>
      <c r="H71" s="6">
        <v>0.56999999999999995</v>
      </c>
      <c r="I71" s="6">
        <v>0.43</v>
      </c>
    </row>
    <row r="72" spans="1:9" x14ac:dyDescent="0.25">
      <c r="A72" s="7" t="s">
        <v>117</v>
      </c>
      <c r="B72" s="5">
        <v>110</v>
      </c>
      <c r="C72" s="6">
        <v>0.34</v>
      </c>
      <c r="D72" s="5">
        <v>100</v>
      </c>
      <c r="E72" s="5">
        <v>40</v>
      </c>
      <c r="F72" s="5">
        <v>60</v>
      </c>
      <c r="G72" s="6">
        <v>0.33</v>
      </c>
      <c r="H72" s="6">
        <v>0.39</v>
      </c>
      <c r="I72" s="6">
        <v>0.61</v>
      </c>
    </row>
    <row r="73" spans="1:9" x14ac:dyDescent="0.25">
      <c r="A73" s="7" t="s">
        <v>118</v>
      </c>
      <c r="B73" s="5">
        <v>80</v>
      </c>
      <c r="C73" s="6">
        <v>0.25</v>
      </c>
      <c r="D73" s="5">
        <v>75</v>
      </c>
      <c r="E73" s="5">
        <v>30</v>
      </c>
      <c r="F73" s="5">
        <v>45</v>
      </c>
      <c r="G73" s="6">
        <v>0.25</v>
      </c>
      <c r="H73" s="6">
        <v>0.37</v>
      </c>
      <c r="I73" s="6">
        <v>0.63</v>
      </c>
    </row>
    <row r="74" spans="1:9" x14ac:dyDescent="0.25">
      <c r="A74" s="7" t="s">
        <v>119</v>
      </c>
      <c r="B74" s="5">
        <v>60</v>
      </c>
      <c r="C74" s="6">
        <v>0.19</v>
      </c>
      <c r="D74" s="5">
        <v>55</v>
      </c>
      <c r="E74" s="5">
        <v>25</v>
      </c>
      <c r="F74" s="5">
        <v>30</v>
      </c>
      <c r="G74" s="6">
        <v>0.18</v>
      </c>
      <c r="H74" s="6">
        <v>0.42</v>
      </c>
      <c r="I74" s="6">
        <v>0.57999999999999996</v>
      </c>
    </row>
    <row r="75" spans="1:9" x14ac:dyDescent="0.25">
      <c r="A75" s="7" t="s">
        <v>67</v>
      </c>
      <c r="B75" s="5">
        <v>30</v>
      </c>
      <c r="C75" s="6">
        <v>0.1</v>
      </c>
      <c r="D75" s="5">
        <v>30</v>
      </c>
      <c r="E75" s="5">
        <v>15</v>
      </c>
      <c r="F75" s="5">
        <v>15</v>
      </c>
      <c r="G75" s="6">
        <v>0.1</v>
      </c>
      <c r="H75" s="6">
        <v>0.45</v>
      </c>
      <c r="I75" s="6">
        <v>0.55000000000000004</v>
      </c>
    </row>
    <row r="76" spans="1:9" x14ac:dyDescent="0.25">
      <c r="A76" s="7"/>
    </row>
    <row r="77" spans="1:9" ht="31.5" x14ac:dyDescent="0.25">
      <c r="A77" s="7" t="s">
        <v>125</v>
      </c>
    </row>
    <row r="78" spans="1:9" ht="94.5" x14ac:dyDescent="0.25">
      <c r="A78" s="7" t="s">
        <v>109</v>
      </c>
      <c r="B78" s="4" t="s">
        <v>53</v>
      </c>
      <c r="C78" s="4" t="s">
        <v>54</v>
      </c>
      <c r="D78" s="4" t="s">
        <v>55</v>
      </c>
      <c r="E78" s="4" t="s">
        <v>56</v>
      </c>
      <c r="F78" s="4" t="s">
        <v>57</v>
      </c>
      <c r="G78" s="4" t="s">
        <v>58</v>
      </c>
      <c r="H78" s="4" t="s">
        <v>59</v>
      </c>
      <c r="I78" s="4" t="s">
        <v>60</v>
      </c>
    </row>
    <row r="79" spans="1:9" x14ac:dyDescent="0.25">
      <c r="A79" s="7" t="s">
        <v>110</v>
      </c>
      <c r="B79" s="5">
        <v>25</v>
      </c>
      <c r="C79" s="6">
        <v>0.03</v>
      </c>
      <c r="D79" s="5">
        <v>25</v>
      </c>
      <c r="E79" s="5">
        <v>15</v>
      </c>
      <c r="F79" s="5">
        <v>5</v>
      </c>
      <c r="G79" s="6">
        <v>0.03</v>
      </c>
      <c r="H79" s="6">
        <v>0.74</v>
      </c>
      <c r="I79" s="6">
        <v>0.26</v>
      </c>
    </row>
    <row r="80" spans="1:9" x14ac:dyDescent="0.25">
      <c r="A80" s="7" t="s">
        <v>111</v>
      </c>
      <c r="B80" s="5">
        <v>10</v>
      </c>
      <c r="C80" s="6">
        <v>0.02</v>
      </c>
      <c r="D80" s="5">
        <v>10</v>
      </c>
      <c r="E80" s="5">
        <v>5</v>
      </c>
      <c r="F80" s="5">
        <v>5</v>
      </c>
      <c r="G80" s="6">
        <v>0.02</v>
      </c>
      <c r="H80" s="6">
        <v>0.64</v>
      </c>
      <c r="I80" s="6">
        <v>0.36</v>
      </c>
    </row>
    <row r="81" spans="1:9" x14ac:dyDescent="0.25">
      <c r="A81" s="7" t="s">
        <v>112</v>
      </c>
      <c r="B81" s="5">
        <v>80</v>
      </c>
      <c r="C81" s="6">
        <v>0.11</v>
      </c>
      <c r="D81" s="5">
        <v>75</v>
      </c>
      <c r="E81" s="5">
        <v>60</v>
      </c>
      <c r="F81" s="5">
        <v>15</v>
      </c>
      <c r="G81" s="6">
        <v>0.11</v>
      </c>
      <c r="H81" s="6">
        <v>0.77</v>
      </c>
      <c r="I81" s="6">
        <v>0.23</v>
      </c>
    </row>
    <row r="82" spans="1:9" x14ac:dyDescent="0.25">
      <c r="A82" s="7" t="s">
        <v>113</v>
      </c>
      <c r="B82" s="5">
        <v>25</v>
      </c>
      <c r="C82" s="6">
        <v>0.04</v>
      </c>
      <c r="D82" s="5">
        <v>25</v>
      </c>
      <c r="E82" s="5">
        <v>15</v>
      </c>
      <c r="F82" s="5">
        <v>10</v>
      </c>
      <c r="G82" s="6">
        <v>0.04</v>
      </c>
      <c r="H82" s="6">
        <v>0.68</v>
      </c>
      <c r="I82" s="6">
        <v>0.32</v>
      </c>
    </row>
    <row r="83" spans="1:9" ht="15.6" customHeight="1" x14ac:dyDescent="0.25">
      <c r="A83" s="7" t="s">
        <v>114</v>
      </c>
      <c r="B83" s="5">
        <v>210</v>
      </c>
      <c r="C83" s="6">
        <v>0.3</v>
      </c>
      <c r="D83" s="5">
        <v>205</v>
      </c>
      <c r="E83" s="5">
        <v>150</v>
      </c>
      <c r="F83" s="5">
        <v>55</v>
      </c>
      <c r="G83" s="6">
        <v>0.3</v>
      </c>
      <c r="H83" s="6">
        <v>0.74</v>
      </c>
      <c r="I83" s="6">
        <v>0.26</v>
      </c>
    </row>
    <row r="84" spans="1:9" x14ac:dyDescent="0.25">
      <c r="A84" s="7" t="s">
        <v>115</v>
      </c>
      <c r="B84" s="5">
        <v>80</v>
      </c>
      <c r="C84" s="6">
        <v>0.11</v>
      </c>
      <c r="D84" s="5">
        <v>75</v>
      </c>
      <c r="E84" s="5">
        <v>50</v>
      </c>
      <c r="F84" s="5">
        <v>20</v>
      </c>
      <c r="G84" s="6">
        <v>0.11</v>
      </c>
      <c r="H84" s="6">
        <v>0.71</v>
      </c>
      <c r="I84" s="6">
        <v>0.28999999999999998</v>
      </c>
    </row>
    <row r="85" spans="1:9" x14ac:dyDescent="0.25">
      <c r="A85" s="7" t="s">
        <v>116</v>
      </c>
      <c r="B85" s="5">
        <v>70</v>
      </c>
      <c r="C85" s="6">
        <v>0.1</v>
      </c>
      <c r="D85" s="5">
        <v>65</v>
      </c>
      <c r="E85" s="5">
        <v>50</v>
      </c>
      <c r="F85" s="5">
        <v>15</v>
      </c>
      <c r="G85" s="6">
        <v>0.1</v>
      </c>
      <c r="H85" s="6">
        <v>0.76</v>
      </c>
      <c r="I85" s="6">
        <v>0.24</v>
      </c>
    </row>
    <row r="86" spans="1:9" x14ac:dyDescent="0.25">
      <c r="A86" s="7" t="s">
        <v>117</v>
      </c>
      <c r="B86" s="5">
        <v>350</v>
      </c>
      <c r="C86" s="6">
        <v>0.49</v>
      </c>
      <c r="D86" s="5">
        <v>335</v>
      </c>
      <c r="E86" s="5">
        <v>250</v>
      </c>
      <c r="F86" s="5">
        <v>85</v>
      </c>
      <c r="G86" s="6">
        <v>0.49</v>
      </c>
      <c r="H86" s="6">
        <v>0.75</v>
      </c>
      <c r="I86" s="6">
        <v>0.25</v>
      </c>
    </row>
    <row r="87" spans="1:9" x14ac:dyDescent="0.25">
      <c r="A87" s="7" t="s">
        <v>118</v>
      </c>
      <c r="B87" s="5">
        <v>100</v>
      </c>
      <c r="C87" s="6">
        <v>0.14000000000000001</v>
      </c>
      <c r="D87" s="5">
        <v>100</v>
      </c>
      <c r="E87" s="5">
        <v>75</v>
      </c>
      <c r="F87" s="5">
        <v>25</v>
      </c>
      <c r="G87" s="6">
        <v>0.14000000000000001</v>
      </c>
      <c r="H87" s="6">
        <v>0.76</v>
      </c>
      <c r="I87" s="6">
        <v>0.24</v>
      </c>
    </row>
    <row r="88" spans="1:9" x14ac:dyDescent="0.25">
      <c r="A88" s="7" t="s">
        <v>119</v>
      </c>
      <c r="B88" s="5">
        <v>90</v>
      </c>
      <c r="C88" s="6">
        <v>0.13</v>
      </c>
      <c r="D88" s="5">
        <v>90</v>
      </c>
      <c r="E88" s="5">
        <v>60</v>
      </c>
      <c r="F88" s="5">
        <v>30</v>
      </c>
      <c r="G88" s="6">
        <v>0.13</v>
      </c>
      <c r="H88" s="6">
        <v>0.69</v>
      </c>
      <c r="I88" s="6">
        <v>0.31</v>
      </c>
    </row>
    <row r="89" spans="1:9" x14ac:dyDescent="0.25">
      <c r="A89" s="7" t="s">
        <v>67</v>
      </c>
      <c r="B89" s="5">
        <v>80</v>
      </c>
      <c r="C89" s="6">
        <v>0.11</v>
      </c>
      <c r="D89" s="5">
        <v>80</v>
      </c>
      <c r="E89" s="5">
        <v>55</v>
      </c>
      <c r="F89" s="5">
        <v>25</v>
      </c>
      <c r="G89" s="6">
        <v>0.11</v>
      </c>
      <c r="H89" s="6">
        <v>0.71</v>
      </c>
      <c r="I89" s="6">
        <v>0.28999999999999998</v>
      </c>
    </row>
    <row r="90" spans="1:9" x14ac:dyDescent="0.25">
      <c r="A90" s="7"/>
    </row>
    <row r="91" spans="1:9" ht="31.5" x14ac:dyDescent="0.25">
      <c r="A91" s="7" t="s">
        <v>126</v>
      </c>
    </row>
    <row r="92" spans="1:9" ht="94.5" x14ac:dyDescent="0.25">
      <c r="A92" s="7" t="s">
        <v>109</v>
      </c>
      <c r="B92" s="4" t="s">
        <v>53</v>
      </c>
      <c r="C92" s="4" t="s">
        <v>54</v>
      </c>
      <c r="D92" s="4" t="s">
        <v>55</v>
      </c>
      <c r="E92" s="4" t="s">
        <v>56</v>
      </c>
      <c r="F92" s="4" t="s">
        <v>57</v>
      </c>
      <c r="G92" s="4" t="s">
        <v>58</v>
      </c>
      <c r="H92" s="4" t="s">
        <v>59</v>
      </c>
      <c r="I92" s="4" t="s">
        <v>60</v>
      </c>
    </row>
    <row r="93" spans="1:9" x14ac:dyDescent="0.25">
      <c r="A93" s="7" t="s">
        <v>110</v>
      </c>
      <c r="B93" s="5">
        <v>140</v>
      </c>
      <c r="C93" s="6">
        <v>0.04</v>
      </c>
      <c r="D93" s="5">
        <v>125</v>
      </c>
      <c r="E93" s="5">
        <v>100</v>
      </c>
      <c r="F93" s="5">
        <v>25</v>
      </c>
      <c r="G93" s="6">
        <v>0.04</v>
      </c>
      <c r="H93" s="6">
        <v>0.8</v>
      </c>
      <c r="I93" s="6">
        <v>0.2</v>
      </c>
    </row>
    <row r="94" spans="1:9" x14ac:dyDescent="0.25">
      <c r="A94" s="7" t="s">
        <v>111</v>
      </c>
      <c r="B94" s="5">
        <v>140</v>
      </c>
      <c r="C94" s="6">
        <v>0.04</v>
      </c>
      <c r="D94" s="5">
        <v>125</v>
      </c>
      <c r="E94" s="5">
        <v>100</v>
      </c>
      <c r="F94" s="5">
        <v>25</v>
      </c>
      <c r="G94" s="6">
        <v>0.04</v>
      </c>
      <c r="H94" s="6">
        <v>0.8</v>
      </c>
      <c r="I94" s="6">
        <v>0.2</v>
      </c>
    </row>
    <row r="95" spans="1:9" x14ac:dyDescent="0.25">
      <c r="A95" s="7" t="s">
        <v>112</v>
      </c>
      <c r="B95" s="5">
        <v>1000</v>
      </c>
      <c r="C95" s="6">
        <v>0.26</v>
      </c>
      <c r="D95" s="5">
        <v>925</v>
      </c>
      <c r="E95" s="5">
        <v>785</v>
      </c>
      <c r="F95" s="5">
        <v>140</v>
      </c>
      <c r="G95" s="6">
        <v>0.26</v>
      </c>
      <c r="H95" s="6">
        <v>0.85</v>
      </c>
      <c r="I95" s="6">
        <v>0.15</v>
      </c>
    </row>
    <row r="96" spans="1:9" x14ac:dyDescent="0.25">
      <c r="A96" s="7" t="s">
        <v>113</v>
      </c>
      <c r="B96" s="5">
        <v>380</v>
      </c>
      <c r="C96" s="6">
        <v>0.1</v>
      </c>
      <c r="D96" s="5">
        <v>355</v>
      </c>
      <c r="E96" s="5">
        <v>300</v>
      </c>
      <c r="F96" s="5">
        <v>55</v>
      </c>
      <c r="G96" s="6">
        <v>0.1</v>
      </c>
      <c r="H96" s="6">
        <v>0.85</v>
      </c>
      <c r="I96" s="6">
        <v>0.15</v>
      </c>
    </row>
    <row r="97" spans="1:9" ht="15.6" customHeight="1" x14ac:dyDescent="0.25">
      <c r="A97" s="7" t="s">
        <v>114</v>
      </c>
      <c r="B97" s="5">
        <v>985</v>
      </c>
      <c r="C97" s="6">
        <v>0.26</v>
      </c>
      <c r="D97" s="5">
        <v>915</v>
      </c>
      <c r="E97" s="5">
        <v>775</v>
      </c>
      <c r="F97" s="5">
        <v>140</v>
      </c>
      <c r="G97" s="6">
        <v>0.26</v>
      </c>
      <c r="H97" s="6">
        <v>0.85</v>
      </c>
      <c r="I97" s="6">
        <v>0.15</v>
      </c>
    </row>
    <row r="98" spans="1:9" x14ac:dyDescent="0.25">
      <c r="A98" s="7" t="s">
        <v>115</v>
      </c>
      <c r="B98" s="5">
        <v>790</v>
      </c>
      <c r="C98" s="6">
        <v>0.21</v>
      </c>
      <c r="D98" s="5">
        <v>735</v>
      </c>
      <c r="E98" s="5">
        <v>630</v>
      </c>
      <c r="F98" s="5">
        <v>100</v>
      </c>
      <c r="G98" s="6">
        <v>0.21</v>
      </c>
      <c r="H98" s="6">
        <v>0.86</v>
      </c>
      <c r="I98" s="6">
        <v>0.14000000000000001</v>
      </c>
    </row>
    <row r="99" spans="1:9" x14ac:dyDescent="0.25">
      <c r="A99" s="7" t="s">
        <v>116</v>
      </c>
      <c r="B99" s="5">
        <v>685</v>
      </c>
      <c r="C99" s="6">
        <v>0.18</v>
      </c>
      <c r="D99" s="5">
        <v>640</v>
      </c>
      <c r="E99" s="5">
        <v>535</v>
      </c>
      <c r="F99" s="5">
        <v>100</v>
      </c>
      <c r="G99" s="6">
        <v>0.18</v>
      </c>
      <c r="H99" s="6">
        <v>0.84</v>
      </c>
      <c r="I99" s="6">
        <v>0.16</v>
      </c>
    </row>
    <row r="100" spans="1:9" x14ac:dyDescent="0.25">
      <c r="A100" s="7" t="s">
        <v>117</v>
      </c>
      <c r="B100" s="5">
        <v>1060</v>
      </c>
      <c r="C100" s="6">
        <v>0.28000000000000003</v>
      </c>
      <c r="D100" s="5">
        <v>985</v>
      </c>
      <c r="E100" s="5">
        <v>845</v>
      </c>
      <c r="F100" s="5">
        <v>140</v>
      </c>
      <c r="G100" s="6">
        <v>0.28000000000000003</v>
      </c>
      <c r="H100" s="6">
        <v>0.86</v>
      </c>
      <c r="I100" s="6">
        <v>0.14000000000000001</v>
      </c>
    </row>
    <row r="101" spans="1:9" x14ac:dyDescent="0.25">
      <c r="A101" s="7" t="s">
        <v>118</v>
      </c>
      <c r="B101" s="5">
        <v>550</v>
      </c>
      <c r="C101" s="6">
        <v>0.14000000000000001</v>
      </c>
      <c r="D101" s="5">
        <v>510</v>
      </c>
      <c r="E101" s="5">
        <v>440</v>
      </c>
      <c r="F101" s="5">
        <v>70</v>
      </c>
      <c r="G101" s="6">
        <v>0.14000000000000001</v>
      </c>
      <c r="H101" s="6">
        <v>0.86</v>
      </c>
      <c r="I101" s="6">
        <v>0.14000000000000001</v>
      </c>
    </row>
    <row r="102" spans="1:9" x14ac:dyDescent="0.25">
      <c r="A102" s="7" t="s">
        <v>119</v>
      </c>
      <c r="B102" s="5">
        <v>710</v>
      </c>
      <c r="C102" s="6">
        <v>0.18</v>
      </c>
      <c r="D102" s="5">
        <v>655</v>
      </c>
      <c r="E102" s="5">
        <v>560</v>
      </c>
      <c r="F102" s="5">
        <v>95</v>
      </c>
      <c r="G102" s="6">
        <v>0.18</v>
      </c>
      <c r="H102" s="6">
        <v>0.85</v>
      </c>
      <c r="I102" s="6">
        <v>0.15</v>
      </c>
    </row>
    <row r="103" spans="1:9" x14ac:dyDescent="0.25">
      <c r="A103" s="7" t="s">
        <v>67</v>
      </c>
      <c r="B103" s="5">
        <v>580</v>
      </c>
      <c r="C103" s="6">
        <v>0.15</v>
      </c>
      <c r="D103" s="5">
        <v>545</v>
      </c>
      <c r="E103" s="5">
        <v>460</v>
      </c>
      <c r="F103" s="5">
        <v>85</v>
      </c>
      <c r="G103" s="6">
        <v>0.15</v>
      </c>
      <c r="H103" s="6">
        <v>0.85</v>
      </c>
      <c r="I103" s="6">
        <v>0.15</v>
      </c>
    </row>
    <row r="104" spans="1:9" x14ac:dyDescent="0.25">
      <c r="A104" s="7"/>
    </row>
    <row r="105" spans="1:9" ht="31.5" x14ac:dyDescent="0.25">
      <c r="A105" s="7" t="s">
        <v>127</v>
      </c>
    </row>
    <row r="106" spans="1:9" ht="94.5" x14ac:dyDescent="0.25">
      <c r="A106" s="7" t="s">
        <v>109</v>
      </c>
      <c r="B106" s="4" t="s">
        <v>53</v>
      </c>
      <c r="C106" s="4" t="s">
        <v>54</v>
      </c>
      <c r="D106" s="4" t="s">
        <v>55</v>
      </c>
      <c r="E106" s="4" t="s">
        <v>56</v>
      </c>
      <c r="F106" s="4" t="s">
        <v>57</v>
      </c>
      <c r="G106" s="4" t="s">
        <v>58</v>
      </c>
      <c r="H106" s="4" t="s">
        <v>59</v>
      </c>
      <c r="I106" s="4" t="s">
        <v>60</v>
      </c>
    </row>
    <row r="107" spans="1:9" x14ac:dyDescent="0.25">
      <c r="A107" s="7" t="s">
        <v>110</v>
      </c>
      <c r="B107" s="5">
        <v>5085</v>
      </c>
      <c r="C107" s="6">
        <v>0.09</v>
      </c>
      <c r="D107" s="5">
        <v>4180</v>
      </c>
      <c r="E107" s="5">
        <v>2545</v>
      </c>
      <c r="F107" s="5">
        <v>1640</v>
      </c>
      <c r="G107" s="6">
        <v>0.09</v>
      </c>
      <c r="H107" s="6">
        <v>0.61</v>
      </c>
      <c r="I107" s="6">
        <v>0.39</v>
      </c>
    </row>
    <row r="108" spans="1:9" x14ac:dyDescent="0.25">
      <c r="A108" s="7" t="s">
        <v>111</v>
      </c>
      <c r="B108" s="5">
        <v>4180</v>
      </c>
      <c r="C108" s="6">
        <v>0.08</v>
      </c>
      <c r="D108" s="5">
        <v>3445</v>
      </c>
      <c r="E108" s="5">
        <v>2155</v>
      </c>
      <c r="F108" s="5">
        <v>1295</v>
      </c>
      <c r="G108" s="6">
        <v>0.08</v>
      </c>
      <c r="H108" s="6">
        <v>0.62</v>
      </c>
      <c r="I108" s="6">
        <v>0.38</v>
      </c>
    </row>
    <row r="109" spans="1:9" x14ac:dyDescent="0.25">
      <c r="A109" s="7" t="s">
        <v>112</v>
      </c>
      <c r="B109" s="5">
        <v>29745</v>
      </c>
      <c r="C109" s="6">
        <v>0.55000000000000004</v>
      </c>
      <c r="D109" s="5">
        <v>25150</v>
      </c>
      <c r="E109" s="5">
        <v>16205</v>
      </c>
      <c r="F109" s="5">
        <v>8940</v>
      </c>
      <c r="G109" s="6">
        <v>0.55000000000000004</v>
      </c>
      <c r="H109" s="6">
        <v>0.64</v>
      </c>
      <c r="I109" s="6">
        <v>0.36</v>
      </c>
    </row>
    <row r="110" spans="1:9" x14ac:dyDescent="0.25">
      <c r="A110" s="7" t="s">
        <v>113</v>
      </c>
      <c r="B110" s="5">
        <v>16365</v>
      </c>
      <c r="C110" s="6">
        <v>0.31</v>
      </c>
      <c r="D110" s="5">
        <v>13790</v>
      </c>
      <c r="E110" s="5">
        <v>9445</v>
      </c>
      <c r="F110" s="5">
        <v>4345</v>
      </c>
      <c r="G110" s="6">
        <v>0.3</v>
      </c>
      <c r="H110" s="6">
        <v>0.68</v>
      </c>
      <c r="I110" s="6">
        <v>0.32</v>
      </c>
    </row>
    <row r="111" spans="1:9" ht="15.6" customHeight="1" x14ac:dyDescent="0.25">
      <c r="A111" s="7" t="s">
        <v>114</v>
      </c>
      <c r="B111" s="5">
        <v>21725</v>
      </c>
      <c r="C111" s="6">
        <v>0.41</v>
      </c>
      <c r="D111" s="5">
        <v>18155</v>
      </c>
      <c r="E111" s="5">
        <v>11525</v>
      </c>
      <c r="F111" s="5">
        <v>6635</v>
      </c>
      <c r="G111" s="6">
        <v>0.4</v>
      </c>
      <c r="H111" s="6">
        <v>0.63</v>
      </c>
      <c r="I111" s="6">
        <v>0.37</v>
      </c>
    </row>
    <row r="112" spans="1:9" x14ac:dyDescent="0.25">
      <c r="A112" s="7" t="s">
        <v>115</v>
      </c>
      <c r="B112" s="5">
        <v>22060</v>
      </c>
      <c r="C112" s="6">
        <v>0.41</v>
      </c>
      <c r="D112" s="5">
        <v>18570</v>
      </c>
      <c r="E112" s="5">
        <v>12020</v>
      </c>
      <c r="F112" s="5">
        <v>6550</v>
      </c>
      <c r="G112" s="6">
        <v>0.41</v>
      </c>
      <c r="H112" s="6">
        <v>0.65</v>
      </c>
      <c r="I112" s="6">
        <v>0.35</v>
      </c>
    </row>
    <row r="113" spans="1:9" x14ac:dyDescent="0.25">
      <c r="A113" s="7" t="s">
        <v>116</v>
      </c>
      <c r="B113" s="5">
        <v>26260</v>
      </c>
      <c r="C113" s="6">
        <v>0.49</v>
      </c>
      <c r="D113" s="5">
        <v>22315</v>
      </c>
      <c r="E113" s="5">
        <v>13960</v>
      </c>
      <c r="F113" s="5">
        <v>8355</v>
      </c>
      <c r="G113" s="6">
        <v>0.49</v>
      </c>
      <c r="H113" s="6">
        <v>0.63</v>
      </c>
      <c r="I113" s="6">
        <v>0.37</v>
      </c>
    </row>
    <row r="114" spans="1:9" x14ac:dyDescent="0.25">
      <c r="A114" s="7" t="s">
        <v>117</v>
      </c>
      <c r="B114" s="5">
        <v>18265</v>
      </c>
      <c r="C114" s="6">
        <v>0.34</v>
      </c>
      <c r="D114" s="5">
        <v>15175</v>
      </c>
      <c r="E114" s="5">
        <v>9395</v>
      </c>
      <c r="F114" s="5">
        <v>5775</v>
      </c>
      <c r="G114" s="6">
        <v>0.33</v>
      </c>
      <c r="H114" s="6">
        <v>0.62</v>
      </c>
      <c r="I114" s="6">
        <v>0.38</v>
      </c>
    </row>
    <row r="115" spans="1:9" x14ac:dyDescent="0.25">
      <c r="A115" s="7" t="s">
        <v>118</v>
      </c>
      <c r="B115" s="5">
        <v>4175</v>
      </c>
      <c r="C115" s="6">
        <v>0.08</v>
      </c>
      <c r="D115" s="5">
        <v>3580</v>
      </c>
      <c r="E115" s="5">
        <v>1740</v>
      </c>
      <c r="F115" s="5">
        <v>1840</v>
      </c>
      <c r="G115" s="6">
        <v>0.08</v>
      </c>
      <c r="H115" s="6">
        <v>0.49</v>
      </c>
      <c r="I115" s="6">
        <v>0.51</v>
      </c>
    </row>
    <row r="116" spans="1:9" x14ac:dyDescent="0.25">
      <c r="A116" s="7" t="s">
        <v>119</v>
      </c>
      <c r="B116" s="5">
        <v>2295</v>
      </c>
      <c r="C116" s="6">
        <v>0.04</v>
      </c>
      <c r="D116" s="5">
        <v>2005</v>
      </c>
      <c r="E116" s="5">
        <v>590</v>
      </c>
      <c r="F116" s="5">
        <v>1415</v>
      </c>
      <c r="G116" s="6">
        <v>0.04</v>
      </c>
      <c r="H116" s="6">
        <v>0.28999999999999998</v>
      </c>
      <c r="I116" s="6">
        <v>0.71</v>
      </c>
    </row>
    <row r="117" spans="1:9" x14ac:dyDescent="0.25">
      <c r="A117" s="7" t="s">
        <v>67</v>
      </c>
      <c r="B117" s="5">
        <v>2035</v>
      </c>
      <c r="C117" s="6">
        <v>0.04</v>
      </c>
      <c r="D117" s="5">
        <v>1720</v>
      </c>
      <c r="E117" s="5">
        <v>850</v>
      </c>
      <c r="F117" s="5">
        <v>870</v>
      </c>
      <c r="G117" s="6">
        <v>0.04</v>
      </c>
      <c r="H117" s="6">
        <v>0.49</v>
      </c>
      <c r="I117" s="6">
        <v>0.51</v>
      </c>
    </row>
    <row r="118" spans="1:9" x14ac:dyDescent="0.25">
      <c r="A118" t="s">
        <v>21</v>
      </c>
      <c r="B118" t="s">
        <v>22</v>
      </c>
    </row>
    <row r="119" spans="1:9" x14ac:dyDescent="0.25">
      <c r="A119" t="s">
        <v>23</v>
      </c>
      <c r="B119" t="s">
        <v>24</v>
      </c>
    </row>
    <row r="120" spans="1:9" x14ac:dyDescent="0.25">
      <c r="A120" t="s">
        <v>25</v>
      </c>
      <c r="B120" t="s">
        <v>26</v>
      </c>
    </row>
    <row r="121" spans="1:9" x14ac:dyDescent="0.25">
      <c r="A121" t="s">
        <v>27</v>
      </c>
      <c r="B121" t="s">
        <v>28</v>
      </c>
    </row>
    <row r="122" spans="1:9" x14ac:dyDescent="0.25">
      <c r="A122" t="s">
        <v>29</v>
      </c>
      <c r="B122" t="s">
        <v>30</v>
      </c>
    </row>
    <row r="123" spans="1:9" x14ac:dyDescent="0.25">
      <c r="A123" t="s">
        <v>38</v>
      </c>
      <c r="B123" t="s">
        <v>39</v>
      </c>
    </row>
    <row r="124" spans="1:9" x14ac:dyDescent="0.25">
      <c r="A124" t="s">
        <v>44</v>
      </c>
      <c r="B124" t="s">
        <v>45</v>
      </c>
    </row>
  </sheetData>
  <pageMargins left="0.7" right="0.7" top="0.75" bottom="0.75" header="0.3" footer="0.3"/>
  <pageSetup paperSize="9" orientation="portrait" horizontalDpi="300" verticalDpi="300"/>
  <tableParts count="8">
    <tablePart r:id="rId1"/>
    <tablePart r:id="rId2"/>
    <tablePart r:id="rId3"/>
    <tablePart r:id="rId4"/>
    <tablePart r:id="rId5"/>
    <tablePart r:id="rId6"/>
    <tablePart r:id="rId7"/>
    <tablePart r:id="rId8"/>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88"/>
  <sheetViews>
    <sheetView showGridLines="0" workbookViewId="0"/>
  </sheetViews>
  <sheetFormatPr defaultColWidth="11.5546875" defaultRowHeight="15.75" x14ac:dyDescent="0.25"/>
  <cols>
    <col min="1" max="1" width="37.6640625" customWidth="1"/>
    <col min="2" max="9" width="11.6640625" customWidth="1"/>
  </cols>
  <sheetData>
    <row r="1" spans="1:9" ht="19.5" x14ac:dyDescent="0.3">
      <c r="A1" s="1" t="s">
        <v>128</v>
      </c>
    </row>
    <row r="2" spans="1:9" x14ac:dyDescent="0.25">
      <c r="A2" t="s">
        <v>47</v>
      </c>
    </row>
    <row r="3" spans="1:9" x14ac:dyDescent="0.25">
      <c r="A3" t="s">
        <v>48</v>
      </c>
    </row>
    <row r="4" spans="1:9" x14ac:dyDescent="0.25">
      <c r="A4" t="s">
        <v>49</v>
      </c>
    </row>
    <row r="5" spans="1:9" x14ac:dyDescent="0.25">
      <c r="A5" t="s">
        <v>50</v>
      </c>
    </row>
    <row r="6" spans="1:9" x14ac:dyDescent="0.25">
      <c r="A6" t="s">
        <v>129</v>
      </c>
    </row>
    <row r="7" spans="1:9" ht="31.5" x14ac:dyDescent="0.25">
      <c r="A7" s="7" t="s">
        <v>134</v>
      </c>
    </row>
    <row r="8" spans="1:9" ht="94.5" x14ac:dyDescent="0.25">
      <c r="A8" s="7" t="s">
        <v>130</v>
      </c>
      <c r="B8" s="4" t="s">
        <v>53</v>
      </c>
      <c r="C8" s="4" t="s">
        <v>54</v>
      </c>
      <c r="D8" s="4" t="s">
        <v>55</v>
      </c>
      <c r="E8" s="4" t="s">
        <v>56</v>
      </c>
      <c r="F8" s="4" t="s">
        <v>57</v>
      </c>
      <c r="G8" s="4" t="s">
        <v>58</v>
      </c>
      <c r="H8" s="4" t="s">
        <v>59</v>
      </c>
      <c r="I8" s="4" t="s">
        <v>60</v>
      </c>
    </row>
    <row r="9" spans="1:9" x14ac:dyDescent="0.25">
      <c r="A9" s="7" t="s">
        <v>131</v>
      </c>
      <c r="B9" s="5">
        <v>117070</v>
      </c>
      <c r="C9" s="6">
        <v>0.84</v>
      </c>
      <c r="D9" s="5">
        <v>107200</v>
      </c>
      <c r="E9" s="5">
        <v>71130</v>
      </c>
      <c r="F9" s="5">
        <v>36065</v>
      </c>
      <c r="G9" s="6">
        <v>0.84</v>
      </c>
      <c r="H9" s="6">
        <v>0.66</v>
      </c>
      <c r="I9" s="6">
        <v>0.34</v>
      </c>
    </row>
    <row r="10" spans="1:9" x14ac:dyDescent="0.25">
      <c r="A10" s="7" t="s">
        <v>132</v>
      </c>
      <c r="B10" s="5">
        <v>2680</v>
      </c>
      <c r="C10" s="6">
        <v>0.02</v>
      </c>
      <c r="D10" s="5">
        <v>2335</v>
      </c>
      <c r="E10" s="5">
        <v>1370</v>
      </c>
      <c r="F10" s="5">
        <v>965</v>
      </c>
      <c r="G10" s="6">
        <v>0.02</v>
      </c>
      <c r="H10" s="6">
        <v>0.59</v>
      </c>
      <c r="I10" s="6">
        <v>0.41</v>
      </c>
    </row>
    <row r="11" spans="1:9" x14ac:dyDescent="0.25">
      <c r="A11" s="7" t="s">
        <v>133</v>
      </c>
      <c r="B11" s="5">
        <v>3980</v>
      </c>
      <c r="C11" s="6">
        <v>0.03</v>
      </c>
      <c r="D11" s="5">
        <v>3560</v>
      </c>
      <c r="E11" s="5">
        <v>2170</v>
      </c>
      <c r="F11" s="5">
        <v>1385</v>
      </c>
      <c r="G11" s="6">
        <v>0.03</v>
      </c>
      <c r="H11" s="6">
        <v>0.61</v>
      </c>
      <c r="I11" s="6">
        <v>0.39</v>
      </c>
    </row>
    <row r="12" spans="1:9" x14ac:dyDescent="0.25">
      <c r="A12" s="7" t="s">
        <v>85</v>
      </c>
      <c r="B12" s="5">
        <v>800</v>
      </c>
      <c r="C12" s="6">
        <v>0.01</v>
      </c>
      <c r="D12" s="5">
        <v>705</v>
      </c>
      <c r="E12" s="5">
        <v>440</v>
      </c>
      <c r="F12" s="5">
        <v>270</v>
      </c>
      <c r="G12" s="6">
        <v>0.01</v>
      </c>
      <c r="H12" s="6">
        <v>0.62</v>
      </c>
      <c r="I12" s="6">
        <v>0.38</v>
      </c>
    </row>
    <row r="13" spans="1:9" x14ac:dyDescent="0.25">
      <c r="A13" s="7" t="s">
        <v>67</v>
      </c>
      <c r="B13" s="5">
        <v>15510</v>
      </c>
      <c r="C13" s="6">
        <v>0.11</v>
      </c>
      <c r="D13" s="5">
        <v>14310</v>
      </c>
      <c r="E13" s="5">
        <v>10800</v>
      </c>
      <c r="F13" s="5">
        <v>3510</v>
      </c>
      <c r="G13" s="6">
        <v>0.11</v>
      </c>
      <c r="H13" s="6">
        <v>0.75</v>
      </c>
      <c r="I13" s="6">
        <v>0.25</v>
      </c>
    </row>
    <row r="14" spans="1:9" x14ac:dyDescent="0.25">
      <c r="A14" s="7" t="s">
        <v>68</v>
      </c>
      <c r="B14" s="5">
        <v>35</v>
      </c>
      <c r="C14" s="6">
        <v>0</v>
      </c>
      <c r="D14" s="5">
        <v>30</v>
      </c>
      <c r="E14" s="5">
        <v>30</v>
      </c>
      <c r="F14" s="5">
        <v>5</v>
      </c>
      <c r="G14" s="6">
        <v>0</v>
      </c>
      <c r="H14" s="6">
        <v>0.88</v>
      </c>
      <c r="I14" s="6">
        <v>0.13</v>
      </c>
    </row>
    <row r="15" spans="1:9" x14ac:dyDescent="0.25">
      <c r="A15" s="7" t="s">
        <v>69</v>
      </c>
      <c r="B15" s="5">
        <v>140075</v>
      </c>
      <c r="C15" s="6">
        <v>1</v>
      </c>
      <c r="D15" s="5">
        <v>128145</v>
      </c>
      <c r="E15" s="5">
        <v>85940</v>
      </c>
      <c r="F15" s="5">
        <v>42200</v>
      </c>
      <c r="G15" s="6">
        <v>1</v>
      </c>
      <c r="H15" s="6">
        <v>0.67</v>
      </c>
      <c r="I15" s="6">
        <v>0.33</v>
      </c>
    </row>
    <row r="16" spans="1:9" x14ac:dyDescent="0.25">
      <c r="A16" s="7"/>
    </row>
    <row r="17" spans="1:9" ht="31.5" x14ac:dyDescent="0.25">
      <c r="A17" s="7" t="s">
        <v>135</v>
      </c>
    </row>
    <row r="18" spans="1:9" ht="94.5" x14ac:dyDescent="0.25">
      <c r="A18" s="7" t="s">
        <v>130</v>
      </c>
      <c r="B18" s="4" t="s">
        <v>53</v>
      </c>
      <c r="C18" s="4" t="s">
        <v>54</v>
      </c>
      <c r="D18" s="4" t="s">
        <v>55</v>
      </c>
      <c r="E18" s="4" t="s">
        <v>56</v>
      </c>
      <c r="F18" s="4" t="s">
        <v>57</v>
      </c>
      <c r="G18" s="4" t="s">
        <v>58</v>
      </c>
      <c r="H18" s="4" t="s">
        <v>59</v>
      </c>
      <c r="I18" s="4" t="s">
        <v>60</v>
      </c>
    </row>
    <row r="19" spans="1:9" x14ac:dyDescent="0.25">
      <c r="A19" s="7" t="s">
        <v>131</v>
      </c>
      <c r="B19" s="5">
        <v>22410</v>
      </c>
      <c r="C19" s="6">
        <v>0.86</v>
      </c>
      <c r="D19" s="5">
        <v>22185</v>
      </c>
      <c r="E19" s="5">
        <v>13920</v>
      </c>
      <c r="F19" s="5">
        <v>8265</v>
      </c>
      <c r="G19" s="6">
        <v>0.86</v>
      </c>
      <c r="H19" s="6">
        <v>0.63</v>
      </c>
      <c r="I19" s="6">
        <v>0.37</v>
      </c>
    </row>
    <row r="20" spans="1:9" x14ac:dyDescent="0.25">
      <c r="A20" s="7" t="s">
        <v>132</v>
      </c>
      <c r="B20" s="5">
        <v>115</v>
      </c>
      <c r="C20" s="6">
        <v>0</v>
      </c>
      <c r="D20" s="5">
        <v>110</v>
      </c>
      <c r="E20" s="5">
        <v>55</v>
      </c>
      <c r="F20" s="5">
        <v>55</v>
      </c>
      <c r="G20" s="6">
        <v>0</v>
      </c>
      <c r="H20" s="6">
        <v>0.5</v>
      </c>
      <c r="I20" s="6">
        <v>0.5</v>
      </c>
    </row>
    <row r="21" spans="1:9" x14ac:dyDescent="0.25">
      <c r="A21" s="7" t="s">
        <v>133</v>
      </c>
      <c r="B21" s="5">
        <v>475</v>
      </c>
      <c r="C21" s="6">
        <v>0.02</v>
      </c>
      <c r="D21" s="5">
        <v>470</v>
      </c>
      <c r="E21" s="5">
        <v>310</v>
      </c>
      <c r="F21" s="5">
        <v>160</v>
      </c>
      <c r="G21" s="6">
        <v>0.02</v>
      </c>
      <c r="H21" s="6">
        <v>0.66</v>
      </c>
      <c r="I21" s="6">
        <v>0.34</v>
      </c>
    </row>
    <row r="22" spans="1:9" x14ac:dyDescent="0.25">
      <c r="A22" s="7" t="s">
        <v>85</v>
      </c>
      <c r="B22" s="5">
        <v>50</v>
      </c>
      <c r="C22" s="6">
        <v>0</v>
      </c>
      <c r="D22" s="5">
        <v>50</v>
      </c>
      <c r="E22" s="5">
        <v>25</v>
      </c>
      <c r="F22" s="5">
        <v>25</v>
      </c>
      <c r="G22" s="6">
        <v>0</v>
      </c>
      <c r="H22" s="6">
        <v>0.53</v>
      </c>
      <c r="I22" s="6">
        <v>0.47</v>
      </c>
    </row>
    <row r="23" spans="1:9" x14ac:dyDescent="0.25">
      <c r="A23" s="7" t="s">
        <v>67</v>
      </c>
      <c r="B23" s="5">
        <v>3030</v>
      </c>
      <c r="C23" s="6">
        <v>0.12</v>
      </c>
      <c r="D23" s="5">
        <v>2985</v>
      </c>
      <c r="E23" s="5">
        <v>1925</v>
      </c>
      <c r="F23" s="5">
        <v>1060</v>
      </c>
      <c r="G23" s="6">
        <v>0.12</v>
      </c>
      <c r="H23" s="6">
        <v>0.64</v>
      </c>
      <c r="I23" s="6">
        <v>0.36</v>
      </c>
    </row>
    <row r="24" spans="1:9" x14ac:dyDescent="0.25">
      <c r="A24" s="7" t="s">
        <v>69</v>
      </c>
      <c r="B24" s="5">
        <v>26075</v>
      </c>
      <c r="C24" s="6">
        <v>1</v>
      </c>
      <c r="D24" s="5">
        <v>25795</v>
      </c>
      <c r="E24" s="5">
        <v>16230</v>
      </c>
      <c r="F24" s="5">
        <v>9565</v>
      </c>
      <c r="G24" s="6">
        <v>1</v>
      </c>
      <c r="H24" s="6">
        <v>0.63</v>
      </c>
      <c r="I24" s="6">
        <v>0.37</v>
      </c>
    </row>
    <row r="25" spans="1:9" x14ac:dyDescent="0.25">
      <c r="A25" s="7"/>
    </row>
    <row r="26" spans="1:9" ht="31.5" x14ac:dyDescent="0.25">
      <c r="A26" s="7" t="s">
        <v>136</v>
      </c>
    </row>
    <row r="27" spans="1:9" ht="94.5" x14ac:dyDescent="0.25">
      <c r="A27" s="7" t="s">
        <v>130</v>
      </c>
      <c r="B27" s="4" t="s">
        <v>53</v>
      </c>
      <c r="C27" s="4" t="s">
        <v>54</v>
      </c>
      <c r="D27" s="4" t="s">
        <v>55</v>
      </c>
      <c r="E27" s="4" t="s">
        <v>56</v>
      </c>
      <c r="F27" s="4" t="s">
        <v>57</v>
      </c>
      <c r="G27" s="4" t="s">
        <v>58</v>
      </c>
      <c r="H27" s="4" t="s">
        <v>59</v>
      </c>
      <c r="I27" s="4" t="s">
        <v>60</v>
      </c>
    </row>
    <row r="28" spans="1:9" x14ac:dyDescent="0.25">
      <c r="A28" s="7" t="s">
        <v>131</v>
      </c>
      <c r="B28" s="5">
        <v>23595</v>
      </c>
      <c r="C28" s="6">
        <v>0.85</v>
      </c>
      <c r="D28" s="5">
        <v>23310</v>
      </c>
      <c r="E28" s="5">
        <v>18780</v>
      </c>
      <c r="F28" s="5">
        <v>4530</v>
      </c>
      <c r="G28" s="6">
        <v>0.85</v>
      </c>
      <c r="H28" s="6">
        <v>0.81</v>
      </c>
      <c r="I28" s="6">
        <v>0.19</v>
      </c>
    </row>
    <row r="29" spans="1:9" x14ac:dyDescent="0.25">
      <c r="A29" s="7" t="s">
        <v>132</v>
      </c>
      <c r="B29" s="5">
        <v>135</v>
      </c>
      <c r="C29" s="6">
        <v>0</v>
      </c>
      <c r="D29" s="5">
        <v>135</v>
      </c>
      <c r="E29" s="5">
        <v>105</v>
      </c>
      <c r="F29" s="5">
        <v>30</v>
      </c>
      <c r="G29" s="6">
        <v>0</v>
      </c>
      <c r="H29" s="6">
        <v>0.77</v>
      </c>
      <c r="I29" s="6">
        <v>0.23</v>
      </c>
    </row>
    <row r="30" spans="1:9" x14ac:dyDescent="0.25">
      <c r="A30" s="7" t="s">
        <v>133</v>
      </c>
      <c r="B30" s="5">
        <v>495</v>
      </c>
      <c r="C30" s="6">
        <v>0.02</v>
      </c>
      <c r="D30" s="5">
        <v>485</v>
      </c>
      <c r="E30" s="5">
        <v>390</v>
      </c>
      <c r="F30" s="5">
        <v>95</v>
      </c>
      <c r="G30" s="6">
        <v>0.02</v>
      </c>
      <c r="H30" s="6">
        <v>0.8</v>
      </c>
      <c r="I30" s="6">
        <v>0.2</v>
      </c>
    </row>
    <row r="31" spans="1:9" x14ac:dyDescent="0.25">
      <c r="A31" s="7" t="s">
        <v>85</v>
      </c>
      <c r="B31" s="5">
        <v>50</v>
      </c>
      <c r="C31" s="6">
        <v>0</v>
      </c>
      <c r="D31" s="5">
        <v>45</v>
      </c>
      <c r="E31" s="5">
        <v>35</v>
      </c>
      <c r="F31" s="5">
        <v>10</v>
      </c>
      <c r="G31" s="6">
        <v>0</v>
      </c>
      <c r="H31" s="6">
        <v>0.79</v>
      </c>
      <c r="I31" s="6">
        <v>0.21</v>
      </c>
    </row>
    <row r="32" spans="1:9" x14ac:dyDescent="0.25">
      <c r="A32" s="7" t="s">
        <v>67</v>
      </c>
      <c r="B32" s="5">
        <v>3530</v>
      </c>
      <c r="C32" s="6">
        <v>0.13</v>
      </c>
      <c r="D32" s="5">
        <v>3475</v>
      </c>
      <c r="E32" s="5">
        <v>2870</v>
      </c>
      <c r="F32" s="5">
        <v>605</v>
      </c>
      <c r="G32" s="6">
        <v>0.13</v>
      </c>
      <c r="H32" s="6">
        <v>0.83</v>
      </c>
      <c r="I32" s="6">
        <v>0.17</v>
      </c>
    </row>
    <row r="33" spans="1:9" x14ac:dyDescent="0.25">
      <c r="A33" s="7" t="s">
        <v>69</v>
      </c>
      <c r="B33" s="5">
        <v>27805</v>
      </c>
      <c r="C33" s="6">
        <v>1</v>
      </c>
      <c r="D33" s="5">
        <v>27450</v>
      </c>
      <c r="E33" s="5">
        <v>22180</v>
      </c>
      <c r="F33" s="5">
        <v>5270</v>
      </c>
      <c r="G33" s="6">
        <v>1</v>
      </c>
      <c r="H33" s="6">
        <v>0.81</v>
      </c>
      <c r="I33" s="6">
        <v>0.19</v>
      </c>
    </row>
    <row r="34" spans="1:9" x14ac:dyDescent="0.25">
      <c r="A34" s="7"/>
    </row>
    <row r="35" spans="1:9" ht="31.5" x14ac:dyDescent="0.25">
      <c r="A35" s="7" t="s">
        <v>137</v>
      </c>
    </row>
    <row r="36" spans="1:9" ht="94.5" x14ac:dyDescent="0.25">
      <c r="A36" s="7" t="s">
        <v>130</v>
      </c>
      <c r="B36" s="4" t="s">
        <v>53</v>
      </c>
      <c r="C36" s="4" t="s">
        <v>54</v>
      </c>
      <c r="D36" s="4" t="s">
        <v>55</v>
      </c>
      <c r="E36" s="4" t="s">
        <v>56</v>
      </c>
      <c r="F36" s="4" t="s">
        <v>57</v>
      </c>
      <c r="G36" s="4" t="s">
        <v>58</v>
      </c>
      <c r="H36" s="4" t="s">
        <v>59</v>
      </c>
      <c r="I36" s="4" t="s">
        <v>60</v>
      </c>
    </row>
    <row r="37" spans="1:9" x14ac:dyDescent="0.25">
      <c r="A37" s="7" t="s">
        <v>131</v>
      </c>
      <c r="B37" s="5">
        <v>4795</v>
      </c>
      <c r="C37" s="6">
        <v>0.6</v>
      </c>
      <c r="D37" s="5">
        <v>4265</v>
      </c>
      <c r="E37" s="5">
        <v>3350</v>
      </c>
      <c r="F37" s="5">
        <v>915</v>
      </c>
      <c r="G37" s="6">
        <v>0.59</v>
      </c>
      <c r="H37" s="6">
        <v>0.79</v>
      </c>
      <c r="I37" s="6">
        <v>0.21</v>
      </c>
    </row>
    <row r="38" spans="1:9" x14ac:dyDescent="0.25">
      <c r="A38" s="7" t="s">
        <v>132</v>
      </c>
      <c r="B38" s="5">
        <v>65</v>
      </c>
      <c r="C38" s="6">
        <v>0.01</v>
      </c>
      <c r="D38" s="5">
        <v>50</v>
      </c>
      <c r="E38" s="5">
        <v>35</v>
      </c>
      <c r="F38" s="5">
        <v>15</v>
      </c>
      <c r="G38" s="6">
        <v>0.01</v>
      </c>
      <c r="H38" s="6">
        <v>0.69</v>
      </c>
      <c r="I38" s="6">
        <v>0.31</v>
      </c>
    </row>
    <row r="39" spans="1:9" x14ac:dyDescent="0.25">
      <c r="A39" s="7" t="s">
        <v>133</v>
      </c>
      <c r="B39" s="5">
        <v>40</v>
      </c>
      <c r="C39" s="6">
        <v>0.01</v>
      </c>
      <c r="D39" s="5">
        <v>40</v>
      </c>
      <c r="E39" s="5">
        <v>25</v>
      </c>
      <c r="F39" s="5">
        <v>15</v>
      </c>
      <c r="G39" s="6">
        <v>0.01</v>
      </c>
      <c r="H39" s="6">
        <v>0.61</v>
      </c>
      <c r="I39" s="6">
        <v>0.39</v>
      </c>
    </row>
    <row r="40" spans="1:9" x14ac:dyDescent="0.25">
      <c r="A40" s="7" t="s">
        <v>85</v>
      </c>
      <c r="B40" s="5">
        <v>10</v>
      </c>
      <c r="C40" s="6">
        <v>0</v>
      </c>
      <c r="D40" s="5">
        <v>10</v>
      </c>
      <c r="E40" s="5">
        <v>5</v>
      </c>
      <c r="F40" s="5">
        <v>5</v>
      </c>
      <c r="G40" s="6">
        <v>0</v>
      </c>
      <c r="H40" s="6">
        <v>0.56000000000000005</v>
      </c>
      <c r="I40" s="6">
        <v>0.44</v>
      </c>
    </row>
    <row r="41" spans="1:9" x14ac:dyDescent="0.25">
      <c r="A41" s="7" t="s">
        <v>67</v>
      </c>
      <c r="B41" s="5">
        <v>3035</v>
      </c>
      <c r="C41" s="6">
        <v>0.38</v>
      </c>
      <c r="D41" s="5">
        <v>2810</v>
      </c>
      <c r="E41" s="5">
        <v>2415</v>
      </c>
      <c r="F41" s="5">
        <v>395</v>
      </c>
      <c r="G41" s="6">
        <v>0.39</v>
      </c>
      <c r="H41" s="6">
        <v>0.86</v>
      </c>
      <c r="I41" s="6">
        <v>0.14000000000000001</v>
      </c>
    </row>
    <row r="42" spans="1:9" x14ac:dyDescent="0.25">
      <c r="A42" s="7" t="s">
        <v>69</v>
      </c>
      <c r="B42" s="5">
        <v>7945</v>
      </c>
      <c r="C42" s="6">
        <v>1</v>
      </c>
      <c r="D42" s="5">
        <v>7170</v>
      </c>
      <c r="E42" s="5">
        <v>5825</v>
      </c>
      <c r="F42" s="5">
        <v>1345</v>
      </c>
      <c r="G42" s="6">
        <v>1</v>
      </c>
      <c r="H42" s="6">
        <v>0.81</v>
      </c>
      <c r="I42" s="6">
        <v>0.19</v>
      </c>
    </row>
    <row r="43" spans="1:9" x14ac:dyDescent="0.25">
      <c r="A43" s="7"/>
    </row>
    <row r="44" spans="1:9" ht="31.5" x14ac:dyDescent="0.25">
      <c r="A44" s="7" t="s">
        <v>138</v>
      </c>
    </row>
    <row r="45" spans="1:9" ht="94.5" x14ac:dyDescent="0.25">
      <c r="A45" s="7" t="s">
        <v>130</v>
      </c>
      <c r="B45" s="4" t="s">
        <v>53</v>
      </c>
      <c r="C45" s="4" t="s">
        <v>54</v>
      </c>
      <c r="D45" s="4" t="s">
        <v>55</v>
      </c>
      <c r="E45" s="4" t="s">
        <v>56</v>
      </c>
      <c r="F45" s="4" t="s">
        <v>57</v>
      </c>
      <c r="G45" s="4" t="s">
        <v>58</v>
      </c>
      <c r="H45" s="4" t="s">
        <v>59</v>
      </c>
      <c r="I45" s="4" t="s">
        <v>60</v>
      </c>
    </row>
    <row r="46" spans="1:9" x14ac:dyDescent="0.25">
      <c r="A46" s="7" t="s">
        <v>131</v>
      </c>
      <c r="B46" s="5">
        <v>1325</v>
      </c>
      <c r="C46" s="6">
        <v>0.82</v>
      </c>
      <c r="D46" s="5">
        <v>1270</v>
      </c>
      <c r="E46" s="5">
        <v>505</v>
      </c>
      <c r="F46" s="5">
        <v>765</v>
      </c>
      <c r="G46" s="6">
        <v>0.82</v>
      </c>
      <c r="H46" s="6">
        <v>0.4</v>
      </c>
      <c r="I46" s="6">
        <v>0.6</v>
      </c>
    </row>
    <row r="47" spans="1:9" x14ac:dyDescent="0.25">
      <c r="A47" s="7" t="s">
        <v>132</v>
      </c>
      <c r="B47" s="5">
        <v>80</v>
      </c>
      <c r="C47" s="6">
        <v>0.05</v>
      </c>
      <c r="D47" s="5">
        <v>75</v>
      </c>
      <c r="E47" s="5">
        <v>30</v>
      </c>
      <c r="F47" s="5">
        <v>45</v>
      </c>
      <c r="G47" s="6">
        <v>0.05</v>
      </c>
      <c r="H47" s="6">
        <v>0.38</v>
      </c>
      <c r="I47" s="6">
        <v>0.62</v>
      </c>
    </row>
    <row r="48" spans="1:9" x14ac:dyDescent="0.25">
      <c r="A48" s="7" t="s">
        <v>133</v>
      </c>
      <c r="B48" s="5">
        <v>85</v>
      </c>
      <c r="C48" s="6">
        <v>0.05</v>
      </c>
      <c r="D48" s="5">
        <v>80</v>
      </c>
      <c r="E48" s="5">
        <v>30</v>
      </c>
      <c r="F48" s="5">
        <v>45</v>
      </c>
      <c r="G48" s="6">
        <v>0.05</v>
      </c>
      <c r="H48" s="6">
        <v>0.4</v>
      </c>
      <c r="I48" s="6">
        <v>0.6</v>
      </c>
    </row>
    <row r="49" spans="1:9" x14ac:dyDescent="0.25">
      <c r="A49" s="7" t="s">
        <v>85</v>
      </c>
      <c r="B49" s="5">
        <v>10</v>
      </c>
      <c r="C49" s="6">
        <v>0.01</v>
      </c>
      <c r="D49" s="5">
        <v>10</v>
      </c>
      <c r="E49" s="5">
        <v>5</v>
      </c>
      <c r="F49" s="5">
        <v>5</v>
      </c>
      <c r="G49" s="6">
        <v>0.01</v>
      </c>
      <c r="H49" s="6">
        <v>0.55000000000000004</v>
      </c>
      <c r="I49" s="6">
        <v>0.45</v>
      </c>
    </row>
    <row r="50" spans="1:9" x14ac:dyDescent="0.25">
      <c r="A50" s="7" t="s">
        <v>67</v>
      </c>
      <c r="B50" s="5">
        <v>120</v>
      </c>
      <c r="C50" s="6">
        <v>7.0000000000000007E-2</v>
      </c>
      <c r="D50" s="5">
        <v>115</v>
      </c>
      <c r="E50" s="5">
        <v>50</v>
      </c>
      <c r="F50" s="5">
        <v>65</v>
      </c>
      <c r="G50" s="6">
        <v>7.0000000000000007E-2</v>
      </c>
      <c r="H50" s="6">
        <v>0.43</v>
      </c>
      <c r="I50" s="6">
        <v>0.56999999999999995</v>
      </c>
    </row>
    <row r="51" spans="1:9" x14ac:dyDescent="0.25">
      <c r="A51" s="7" t="s">
        <v>69</v>
      </c>
      <c r="B51" s="5">
        <v>1620</v>
      </c>
      <c r="C51" s="6">
        <v>1</v>
      </c>
      <c r="D51" s="5">
        <v>1550</v>
      </c>
      <c r="E51" s="5">
        <v>620</v>
      </c>
      <c r="F51" s="5">
        <v>930</v>
      </c>
      <c r="G51" s="6">
        <v>1</v>
      </c>
      <c r="H51" s="6">
        <v>0.4</v>
      </c>
      <c r="I51" s="6">
        <v>0.6</v>
      </c>
    </row>
    <row r="52" spans="1:9" x14ac:dyDescent="0.25">
      <c r="A52" s="7"/>
    </row>
    <row r="53" spans="1:9" ht="31.5" x14ac:dyDescent="0.25">
      <c r="A53" s="7" t="s">
        <v>139</v>
      </c>
    </row>
    <row r="54" spans="1:9" ht="94.5" x14ac:dyDescent="0.25">
      <c r="A54" s="7" t="s">
        <v>130</v>
      </c>
      <c r="B54" s="4" t="s">
        <v>53</v>
      </c>
      <c r="C54" s="4" t="s">
        <v>54</v>
      </c>
      <c r="D54" s="4" t="s">
        <v>55</v>
      </c>
      <c r="E54" s="4" t="s">
        <v>56</v>
      </c>
      <c r="F54" s="4" t="s">
        <v>57</v>
      </c>
      <c r="G54" s="4" t="s">
        <v>58</v>
      </c>
      <c r="H54" s="4" t="s">
        <v>59</v>
      </c>
      <c r="I54" s="4" t="s">
        <v>60</v>
      </c>
    </row>
    <row r="55" spans="1:9" x14ac:dyDescent="0.25">
      <c r="A55" s="7" t="s">
        <v>131</v>
      </c>
      <c r="B55" s="5">
        <v>3625</v>
      </c>
      <c r="C55" s="6">
        <v>0.79</v>
      </c>
      <c r="D55" s="5">
        <v>3530</v>
      </c>
      <c r="E55" s="5">
        <v>2645</v>
      </c>
      <c r="F55" s="5">
        <v>885</v>
      </c>
      <c r="G55" s="6">
        <v>0.79</v>
      </c>
      <c r="H55" s="6">
        <v>0.75</v>
      </c>
      <c r="I55" s="6">
        <v>0.25</v>
      </c>
    </row>
    <row r="56" spans="1:9" x14ac:dyDescent="0.25">
      <c r="A56" s="7" t="s">
        <v>132</v>
      </c>
      <c r="B56" s="5">
        <v>125</v>
      </c>
      <c r="C56" s="6">
        <v>0.03</v>
      </c>
      <c r="D56" s="5">
        <v>125</v>
      </c>
      <c r="E56" s="5">
        <v>90</v>
      </c>
      <c r="F56" s="5">
        <v>30</v>
      </c>
      <c r="G56" s="6">
        <v>0.03</v>
      </c>
      <c r="H56" s="6">
        <v>0.75</v>
      </c>
      <c r="I56" s="6">
        <v>0.25</v>
      </c>
    </row>
    <row r="57" spans="1:9" x14ac:dyDescent="0.25">
      <c r="A57" s="7" t="s">
        <v>133</v>
      </c>
      <c r="B57" s="5">
        <v>205</v>
      </c>
      <c r="C57" s="6">
        <v>0.04</v>
      </c>
      <c r="D57" s="5">
        <v>195</v>
      </c>
      <c r="E57" s="5">
        <v>145</v>
      </c>
      <c r="F57" s="5">
        <v>50</v>
      </c>
      <c r="G57" s="6">
        <v>0.04</v>
      </c>
      <c r="H57" s="6">
        <v>0.73</v>
      </c>
      <c r="I57" s="6">
        <v>0.27</v>
      </c>
    </row>
    <row r="58" spans="1:9" x14ac:dyDescent="0.25">
      <c r="A58" s="7" t="s">
        <v>85</v>
      </c>
      <c r="B58" s="5">
        <v>45</v>
      </c>
      <c r="C58" s="6">
        <v>0.01</v>
      </c>
      <c r="D58" s="5">
        <v>45</v>
      </c>
      <c r="E58" s="5">
        <v>25</v>
      </c>
      <c r="F58" s="5">
        <v>15</v>
      </c>
      <c r="G58" s="6">
        <v>0.01</v>
      </c>
      <c r="H58" s="6">
        <v>0.63</v>
      </c>
      <c r="I58" s="6">
        <v>0.37</v>
      </c>
    </row>
    <row r="59" spans="1:9" x14ac:dyDescent="0.25">
      <c r="A59" s="7" t="s">
        <v>67</v>
      </c>
      <c r="B59" s="5">
        <v>600</v>
      </c>
      <c r="C59" s="6">
        <v>0.13</v>
      </c>
      <c r="D59" s="5">
        <v>590</v>
      </c>
      <c r="E59" s="5">
        <v>440</v>
      </c>
      <c r="F59" s="5">
        <v>145</v>
      </c>
      <c r="G59" s="6">
        <v>0.13</v>
      </c>
      <c r="H59" s="6">
        <v>0.75</v>
      </c>
      <c r="I59" s="6">
        <v>0.25</v>
      </c>
    </row>
    <row r="60" spans="1:9" x14ac:dyDescent="0.25">
      <c r="A60" s="7" t="s">
        <v>69</v>
      </c>
      <c r="B60" s="5">
        <v>4600</v>
      </c>
      <c r="C60" s="6">
        <v>1</v>
      </c>
      <c r="D60" s="5">
        <v>4480</v>
      </c>
      <c r="E60" s="5">
        <v>3350</v>
      </c>
      <c r="F60" s="5">
        <v>1130</v>
      </c>
      <c r="G60" s="6">
        <v>1</v>
      </c>
      <c r="H60" s="6">
        <v>0.75</v>
      </c>
      <c r="I60" s="6">
        <v>0.25</v>
      </c>
    </row>
    <row r="61" spans="1:9" x14ac:dyDescent="0.25">
      <c r="A61" s="7"/>
    </row>
    <row r="62" spans="1:9" ht="31.5" x14ac:dyDescent="0.25">
      <c r="A62" s="7" t="s">
        <v>140</v>
      </c>
    </row>
    <row r="63" spans="1:9" ht="94.5" x14ac:dyDescent="0.25">
      <c r="A63" s="7" t="s">
        <v>130</v>
      </c>
      <c r="B63" s="4" t="s">
        <v>53</v>
      </c>
      <c r="C63" s="4" t="s">
        <v>54</v>
      </c>
      <c r="D63" s="4" t="s">
        <v>55</v>
      </c>
      <c r="E63" s="4" t="s">
        <v>56</v>
      </c>
      <c r="F63" s="4" t="s">
        <v>57</v>
      </c>
      <c r="G63" s="4" t="s">
        <v>58</v>
      </c>
      <c r="H63" s="4" t="s">
        <v>59</v>
      </c>
      <c r="I63" s="4" t="s">
        <v>60</v>
      </c>
    </row>
    <row r="64" spans="1:9" x14ac:dyDescent="0.25">
      <c r="A64" s="7" t="s">
        <v>131</v>
      </c>
      <c r="B64" s="5">
        <v>10215</v>
      </c>
      <c r="C64" s="6">
        <v>0.89</v>
      </c>
      <c r="D64" s="5">
        <v>9455</v>
      </c>
      <c r="E64" s="5">
        <v>8100</v>
      </c>
      <c r="F64" s="5">
        <v>1355</v>
      </c>
      <c r="G64" s="6">
        <v>0.89</v>
      </c>
      <c r="H64" s="6">
        <v>0.86</v>
      </c>
      <c r="I64" s="6">
        <v>0.14000000000000001</v>
      </c>
    </row>
    <row r="65" spans="1:9" x14ac:dyDescent="0.25">
      <c r="A65" s="7" t="s">
        <v>132</v>
      </c>
      <c r="B65" s="5">
        <v>105</v>
      </c>
      <c r="C65" s="6">
        <v>0.01</v>
      </c>
      <c r="D65" s="5">
        <v>85</v>
      </c>
      <c r="E65" s="5">
        <v>70</v>
      </c>
      <c r="F65" s="5">
        <v>15</v>
      </c>
      <c r="G65" s="6">
        <v>0.01</v>
      </c>
      <c r="H65" s="6">
        <v>0.85</v>
      </c>
      <c r="I65" s="6">
        <v>0.15</v>
      </c>
    </row>
    <row r="66" spans="1:9" x14ac:dyDescent="0.25">
      <c r="A66" s="7" t="s">
        <v>133</v>
      </c>
      <c r="B66" s="5">
        <v>200</v>
      </c>
      <c r="C66" s="6">
        <v>0.02</v>
      </c>
      <c r="D66" s="5">
        <v>185</v>
      </c>
      <c r="E66" s="5">
        <v>165</v>
      </c>
      <c r="F66" s="5">
        <v>25</v>
      </c>
      <c r="G66" s="6">
        <v>0.02</v>
      </c>
      <c r="H66" s="6">
        <v>0.88</v>
      </c>
      <c r="I66" s="6">
        <v>0.12</v>
      </c>
    </row>
    <row r="67" spans="1:9" x14ac:dyDescent="0.25">
      <c r="A67" s="7" t="s">
        <v>85</v>
      </c>
      <c r="B67" s="5">
        <v>20</v>
      </c>
      <c r="C67" s="6">
        <v>0</v>
      </c>
      <c r="D67" s="5">
        <v>20</v>
      </c>
      <c r="E67" s="5">
        <v>15</v>
      </c>
      <c r="F67" s="5">
        <v>5</v>
      </c>
      <c r="G67" s="6">
        <v>0</v>
      </c>
      <c r="H67" s="6">
        <v>0.84</v>
      </c>
      <c r="I67" s="6">
        <v>0.16</v>
      </c>
    </row>
    <row r="68" spans="1:9" x14ac:dyDescent="0.25">
      <c r="A68" s="7" t="s">
        <v>67</v>
      </c>
      <c r="B68" s="5">
        <v>905</v>
      </c>
      <c r="C68" s="6">
        <v>0.08</v>
      </c>
      <c r="D68" s="5">
        <v>820</v>
      </c>
      <c r="E68" s="5">
        <v>725</v>
      </c>
      <c r="F68" s="5">
        <v>100</v>
      </c>
      <c r="G68" s="6">
        <v>0.08</v>
      </c>
      <c r="H68" s="6">
        <v>0.88</v>
      </c>
      <c r="I68" s="6">
        <v>0.12</v>
      </c>
    </row>
    <row r="69" spans="1:9" x14ac:dyDescent="0.25">
      <c r="A69" s="7" t="s">
        <v>68</v>
      </c>
      <c r="B69" s="5" t="s">
        <v>70</v>
      </c>
      <c r="C69" s="6">
        <v>0</v>
      </c>
      <c r="D69" s="5" t="s">
        <v>70</v>
      </c>
      <c r="E69" s="5" t="s">
        <v>70</v>
      </c>
      <c r="F69" s="5">
        <v>0</v>
      </c>
      <c r="G69" s="6">
        <v>0</v>
      </c>
      <c r="H69" s="6">
        <v>1</v>
      </c>
      <c r="I69" s="6">
        <v>0</v>
      </c>
    </row>
    <row r="70" spans="1:9" x14ac:dyDescent="0.25">
      <c r="A70" s="7" t="s">
        <v>69</v>
      </c>
      <c r="B70" s="5">
        <v>11450</v>
      </c>
      <c r="C70" s="6">
        <v>1</v>
      </c>
      <c r="D70" s="5">
        <v>10565</v>
      </c>
      <c r="E70" s="5">
        <v>9075</v>
      </c>
      <c r="F70" s="5">
        <v>1490</v>
      </c>
      <c r="G70" s="6">
        <v>1</v>
      </c>
      <c r="H70" s="6">
        <v>0.86</v>
      </c>
      <c r="I70" s="6">
        <v>0.14000000000000001</v>
      </c>
    </row>
    <row r="71" spans="1:9" x14ac:dyDescent="0.25">
      <c r="A71" s="7"/>
    </row>
    <row r="72" spans="1:9" ht="31.5" x14ac:dyDescent="0.25">
      <c r="A72" s="7" t="s">
        <v>141</v>
      </c>
    </row>
    <row r="73" spans="1:9" ht="94.5" x14ac:dyDescent="0.25">
      <c r="A73" s="7" t="s">
        <v>130</v>
      </c>
      <c r="B73" s="4" t="s">
        <v>53</v>
      </c>
      <c r="C73" s="4" t="s">
        <v>54</v>
      </c>
      <c r="D73" s="4" t="s">
        <v>55</v>
      </c>
      <c r="E73" s="4" t="s">
        <v>56</v>
      </c>
      <c r="F73" s="4" t="s">
        <v>57</v>
      </c>
      <c r="G73" s="4" t="s">
        <v>58</v>
      </c>
      <c r="H73" s="4" t="s">
        <v>59</v>
      </c>
      <c r="I73" s="4" t="s">
        <v>60</v>
      </c>
    </row>
    <row r="74" spans="1:9" x14ac:dyDescent="0.25">
      <c r="A74" s="7" t="s">
        <v>131</v>
      </c>
      <c r="B74" s="5">
        <v>51105</v>
      </c>
      <c r="C74" s="6">
        <v>0.84</v>
      </c>
      <c r="D74" s="5">
        <v>43185</v>
      </c>
      <c r="E74" s="5">
        <v>23835</v>
      </c>
      <c r="F74" s="5">
        <v>19350</v>
      </c>
      <c r="G74" s="6">
        <v>0.84</v>
      </c>
      <c r="H74" s="6">
        <v>0.55000000000000004</v>
      </c>
      <c r="I74" s="6">
        <v>0.45</v>
      </c>
    </row>
    <row r="75" spans="1:9" x14ac:dyDescent="0.25">
      <c r="A75" s="7" t="s">
        <v>132</v>
      </c>
      <c r="B75" s="5">
        <v>2065</v>
      </c>
      <c r="C75" s="6">
        <v>0.03</v>
      </c>
      <c r="D75" s="5">
        <v>1755</v>
      </c>
      <c r="E75" s="5">
        <v>980</v>
      </c>
      <c r="F75" s="5">
        <v>775</v>
      </c>
      <c r="G75" s="6">
        <v>0.03</v>
      </c>
      <c r="H75" s="6">
        <v>0.56000000000000005</v>
      </c>
      <c r="I75" s="6">
        <v>0.44</v>
      </c>
    </row>
    <row r="76" spans="1:9" x14ac:dyDescent="0.25">
      <c r="A76" s="7" t="s">
        <v>133</v>
      </c>
      <c r="B76" s="5">
        <v>2480</v>
      </c>
      <c r="C76" s="6">
        <v>0.04</v>
      </c>
      <c r="D76" s="5">
        <v>2105</v>
      </c>
      <c r="E76" s="5">
        <v>1115</v>
      </c>
      <c r="F76" s="5">
        <v>990</v>
      </c>
      <c r="G76" s="6">
        <v>0.04</v>
      </c>
      <c r="H76" s="6">
        <v>0.53</v>
      </c>
      <c r="I76" s="6">
        <v>0.47</v>
      </c>
    </row>
    <row r="77" spans="1:9" x14ac:dyDescent="0.25">
      <c r="A77" s="7" t="s">
        <v>85</v>
      </c>
      <c r="B77" s="5">
        <v>620</v>
      </c>
      <c r="C77" s="6">
        <v>0.01</v>
      </c>
      <c r="D77" s="5">
        <v>530</v>
      </c>
      <c r="E77" s="5">
        <v>320</v>
      </c>
      <c r="F77" s="5">
        <v>210</v>
      </c>
      <c r="G77" s="6">
        <v>0.01</v>
      </c>
      <c r="H77" s="6">
        <v>0.61</v>
      </c>
      <c r="I77" s="6">
        <v>0.39</v>
      </c>
    </row>
    <row r="78" spans="1:9" x14ac:dyDescent="0.25">
      <c r="A78" s="7" t="s">
        <v>67</v>
      </c>
      <c r="B78" s="5">
        <v>4290</v>
      </c>
      <c r="C78" s="6">
        <v>7.0000000000000007E-2</v>
      </c>
      <c r="D78" s="5">
        <v>3525</v>
      </c>
      <c r="E78" s="5">
        <v>2380</v>
      </c>
      <c r="F78" s="5">
        <v>1145</v>
      </c>
      <c r="G78" s="6">
        <v>7.0000000000000007E-2</v>
      </c>
      <c r="H78" s="6">
        <v>0.68</v>
      </c>
      <c r="I78" s="6">
        <v>0.32</v>
      </c>
    </row>
    <row r="79" spans="1:9" x14ac:dyDescent="0.25">
      <c r="A79" s="7" t="s">
        <v>68</v>
      </c>
      <c r="B79" s="5">
        <v>30</v>
      </c>
      <c r="C79" s="6">
        <v>0</v>
      </c>
      <c r="D79" s="5">
        <v>30</v>
      </c>
      <c r="E79" s="5">
        <v>25</v>
      </c>
      <c r="F79" s="5">
        <v>5</v>
      </c>
      <c r="G79" s="6">
        <v>0</v>
      </c>
      <c r="H79" s="6">
        <v>0.87</v>
      </c>
      <c r="I79" s="6">
        <v>0.13</v>
      </c>
    </row>
    <row r="80" spans="1:9" x14ac:dyDescent="0.25">
      <c r="A80" s="7" t="s">
        <v>69</v>
      </c>
      <c r="B80" s="5">
        <v>60590</v>
      </c>
      <c r="C80" s="6">
        <v>1</v>
      </c>
      <c r="D80" s="5">
        <v>51125</v>
      </c>
      <c r="E80" s="5">
        <v>28655</v>
      </c>
      <c r="F80" s="5">
        <v>22470</v>
      </c>
      <c r="G80" s="6">
        <v>1</v>
      </c>
      <c r="H80" s="6">
        <v>0.56000000000000005</v>
      </c>
      <c r="I80" s="6">
        <v>0.44</v>
      </c>
    </row>
    <row r="81" spans="1:2" x14ac:dyDescent="0.25">
      <c r="A81" t="s">
        <v>21</v>
      </c>
      <c r="B81" t="s">
        <v>22</v>
      </c>
    </row>
    <row r="82" spans="1:2" x14ac:dyDescent="0.25">
      <c r="A82" t="s">
        <v>23</v>
      </c>
      <c r="B82" t="s">
        <v>24</v>
      </c>
    </row>
    <row r="83" spans="1:2" x14ac:dyDescent="0.25">
      <c r="A83" t="s">
        <v>25</v>
      </c>
      <c r="B83" t="s">
        <v>26</v>
      </c>
    </row>
    <row r="84" spans="1:2" x14ac:dyDescent="0.25">
      <c r="A84" t="s">
        <v>27</v>
      </c>
      <c r="B84" t="s">
        <v>28</v>
      </c>
    </row>
    <row r="85" spans="1:2" x14ac:dyDescent="0.25">
      <c r="A85" t="s">
        <v>29</v>
      </c>
      <c r="B85" t="s">
        <v>30</v>
      </c>
    </row>
    <row r="86" spans="1:2" x14ac:dyDescent="0.25">
      <c r="A86" t="s">
        <v>31</v>
      </c>
      <c r="B86" t="s">
        <v>32</v>
      </c>
    </row>
    <row r="87" spans="1:2" x14ac:dyDescent="0.25">
      <c r="A87" t="s">
        <v>36</v>
      </c>
      <c r="B87" t="s">
        <v>37</v>
      </c>
    </row>
    <row r="88" spans="1:2" x14ac:dyDescent="0.25">
      <c r="A88" t="s">
        <v>44</v>
      </c>
      <c r="B88" t="s">
        <v>45</v>
      </c>
    </row>
  </sheetData>
  <pageMargins left="0.7" right="0.7" top="0.75" bottom="0.75" header="0.3" footer="0.3"/>
  <pageSetup paperSize="9" orientation="portrait" horizontalDpi="300" verticalDpi="300"/>
  <tableParts count="8">
    <tablePart r:id="rId1"/>
    <tablePart r:id="rId2"/>
    <tablePart r:id="rId3"/>
    <tablePart r:id="rId4"/>
    <tablePart r:id="rId5"/>
    <tablePart r:id="rId6"/>
    <tablePart r:id="rId7"/>
    <tablePart r:id="rId8"/>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72"/>
  <sheetViews>
    <sheetView showGridLines="0" zoomScaleNormal="100" workbookViewId="0"/>
  </sheetViews>
  <sheetFormatPr defaultColWidth="11.5546875" defaultRowHeight="15.75" x14ac:dyDescent="0.25"/>
  <cols>
    <col min="1" max="1" width="37.6640625" customWidth="1"/>
    <col min="2" max="9" width="11.6640625" customWidth="1"/>
  </cols>
  <sheetData>
    <row r="1" spans="1:9" ht="19.5" x14ac:dyDescent="0.3">
      <c r="A1" s="1" t="s">
        <v>142</v>
      </c>
    </row>
    <row r="2" spans="1:9" x14ac:dyDescent="0.25">
      <c r="A2" t="s">
        <v>47</v>
      </c>
    </row>
    <row r="3" spans="1:9" x14ac:dyDescent="0.25">
      <c r="A3" t="s">
        <v>48</v>
      </c>
    </row>
    <row r="4" spans="1:9" x14ac:dyDescent="0.25">
      <c r="A4" t="s">
        <v>49</v>
      </c>
    </row>
    <row r="5" spans="1:9" x14ac:dyDescent="0.25">
      <c r="A5" t="s">
        <v>50</v>
      </c>
    </row>
    <row r="6" spans="1:9" x14ac:dyDescent="0.25">
      <c r="A6" t="s">
        <v>95</v>
      </c>
    </row>
    <row r="7" spans="1:9" ht="31.5" x14ac:dyDescent="0.25">
      <c r="A7" s="7" t="s">
        <v>144</v>
      </c>
    </row>
    <row r="8" spans="1:9" ht="94.5" x14ac:dyDescent="0.25">
      <c r="A8" s="7" t="s">
        <v>143</v>
      </c>
      <c r="B8" s="4" t="s">
        <v>53</v>
      </c>
      <c r="C8" s="4" t="s">
        <v>54</v>
      </c>
      <c r="D8" s="4" t="s">
        <v>55</v>
      </c>
      <c r="E8" s="4" t="s">
        <v>56</v>
      </c>
      <c r="F8" s="4" t="s">
        <v>57</v>
      </c>
      <c r="G8" s="4" t="s">
        <v>58</v>
      </c>
      <c r="H8" s="4" t="s">
        <v>59</v>
      </c>
      <c r="I8" s="4" t="s">
        <v>60</v>
      </c>
    </row>
    <row r="9" spans="1:9" x14ac:dyDescent="0.25">
      <c r="A9" s="7" t="s">
        <v>97</v>
      </c>
      <c r="B9" s="5">
        <v>1170</v>
      </c>
      <c r="C9" s="6">
        <v>0.01</v>
      </c>
      <c r="D9" s="5">
        <v>1010</v>
      </c>
      <c r="E9" s="5">
        <v>640</v>
      </c>
      <c r="F9" s="5">
        <v>370</v>
      </c>
      <c r="G9" s="6">
        <v>0.01</v>
      </c>
      <c r="H9" s="6">
        <v>0.63</v>
      </c>
      <c r="I9" s="6">
        <v>0.37</v>
      </c>
    </row>
    <row r="10" spans="1:9" x14ac:dyDescent="0.25">
      <c r="A10" s="7" t="s">
        <v>98</v>
      </c>
      <c r="B10" s="5">
        <v>128250</v>
      </c>
      <c r="C10" s="6">
        <v>0.92</v>
      </c>
      <c r="D10" s="5">
        <v>117260</v>
      </c>
      <c r="E10" s="5">
        <v>77585</v>
      </c>
      <c r="F10" s="5">
        <v>39675</v>
      </c>
      <c r="G10" s="6">
        <v>0.92</v>
      </c>
      <c r="H10" s="6">
        <v>0.66</v>
      </c>
      <c r="I10" s="6">
        <v>0.34</v>
      </c>
    </row>
    <row r="11" spans="1:9" x14ac:dyDescent="0.25">
      <c r="A11" s="7" t="s">
        <v>67</v>
      </c>
      <c r="B11" s="5">
        <v>10620</v>
      </c>
      <c r="C11" s="6">
        <v>0.08</v>
      </c>
      <c r="D11" s="5">
        <v>9840</v>
      </c>
      <c r="E11" s="5">
        <v>7695</v>
      </c>
      <c r="F11" s="5">
        <v>2145</v>
      </c>
      <c r="G11" s="6">
        <v>0.08</v>
      </c>
      <c r="H11" s="6">
        <v>0.78</v>
      </c>
      <c r="I11" s="6">
        <v>0.22</v>
      </c>
    </row>
    <row r="12" spans="1:9" x14ac:dyDescent="0.25">
      <c r="A12" s="7" t="s">
        <v>68</v>
      </c>
      <c r="B12" s="5">
        <v>35</v>
      </c>
      <c r="C12" s="6">
        <v>0</v>
      </c>
      <c r="D12" s="5">
        <v>30</v>
      </c>
      <c r="E12" s="5">
        <v>20</v>
      </c>
      <c r="F12" s="5">
        <v>10</v>
      </c>
      <c r="G12" s="6">
        <v>0</v>
      </c>
      <c r="H12" s="6">
        <v>0.7</v>
      </c>
      <c r="I12" s="6">
        <v>0.3</v>
      </c>
    </row>
    <row r="13" spans="1:9" x14ac:dyDescent="0.25">
      <c r="A13" s="7" t="s">
        <v>69</v>
      </c>
      <c r="B13" s="5">
        <v>140075</v>
      </c>
      <c r="C13" s="6">
        <v>1</v>
      </c>
      <c r="D13" s="5">
        <v>128145</v>
      </c>
      <c r="E13" s="5">
        <v>85940</v>
      </c>
      <c r="F13" s="5">
        <v>42200</v>
      </c>
      <c r="G13" s="6">
        <v>1</v>
      </c>
      <c r="H13" s="6">
        <v>0.67</v>
      </c>
      <c r="I13" s="6">
        <v>0.33</v>
      </c>
    </row>
    <row r="14" spans="1:9" x14ac:dyDescent="0.25">
      <c r="A14" s="7"/>
    </row>
    <row r="15" spans="1:9" ht="31.5" x14ac:dyDescent="0.25">
      <c r="A15" s="7" t="s">
        <v>145</v>
      </c>
    </row>
    <row r="16" spans="1:9" ht="94.5" x14ac:dyDescent="0.25">
      <c r="A16" s="7" t="s">
        <v>143</v>
      </c>
      <c r="B16" s="4" t="s">
        <v>53</v>
      </c>
      <c r="C16" s="4" t="s">
        <v>54</v>
      </c>
      <c r="D16" s="4" t="s">
        <v>55</v>
      </c>
      <c r="E16" s="4" t="s">
        <v>56</v>
      </c>
      <c r="F16" s="4" t="s">
        <v>57</v>
      </c>
      <c r="G16" s="4" t="s">
        <v>58</v>
      </c>
      <c r="H16" s="4" t="s">
        <v>59</v>
      </c>
      <c r="I16" s="4" t="s">
        <v>60</v>
      </c>
    </row>
    <row r="17" spans="1:9" x14ac:dyDescent="0.25">
      <c r="A17" s="7" t="s">
        <v>97</v>
      </c>
      <c r="B17" s="5">
        <v>105</v>
      </c>
      <c r="C17" s="6">
        <v>0</v>
      </c>
      <c r="D17" s="5">
        <v>100</v>
      </c>
      <c r="E17" s="5">
        <v>50</v>
      </c>
      <c r="F17" s="5">
        <v>50</v>
      </c>
      <c r="G17" s="6">
        <v>0</v>
      </c>
      <c r="H17" s="6">
        <v>0.51</v>
      </c>
      <c r="I17" s="6">
        <v>0.49</v>
      </c>
    </row>
    <row r="18" spans="1:9" x14ac:dyDescent="0.25">
      <c r="A18" s="7" t="s">
        <v>98</v>
      </c>
      <c r="B18" s="5">
        <v>23815</v>
      </c>
      <c r="C18" s="6">
        <v>0.91</v>
      </c>
      <c r="D18" s="5">
        <v>23565</v>
      </c>
      <c r="E18" s="5">
        <v>14715</v>
      </c>
      <c r="F18" s="5">
        <v>8850</v>
      </c>
      <c r="G18" s="6">
        <v>0.91</v>
      </c>
      <c r="H18" s="6">
        <v>0.62</v>
      </c>
      <c r="I18" s="6">
        <v>0.38</v>
      </c>
    </row>
    <row r="19" spans="1:9" x14ac:dyDescent="0.25">
      <c r="A19" s="7" t="s">
        <v>67</v>
      </c>
      <c r="B19" s="5">
        <v>2155</v>
      </c>
      <c r="C19" s="6">
        <v>0.08</v>
      </c>
      <c r="D19" s="5">
        <v>2130</v>
      </c>
      <c r="E19" s="5">
        <v>1465</v>
      </c>
      <c r="F19" s="5">
        <v>665</v>
      </c>
      <c r="G19" s="6">
        <v>0.08</v>
      </c>
      <c r="H19" s="6">
        <v>0.69</v>
      </c>
      <c r="I19" s="6">
        <v>0.31</v>
      </c>
    </row>
    <row r="20" spans="1:9" x14ac:dyDescent="0.25">
      <c r="A20" s="7" t="s">
        <v>69</v>
      </c>
      <c r="B20" s="5">
        <v>26075</v>
      </c>
      <c r="C20" s="6">
        <v>1</v>
      </c>
      <c r="D20" s="5">
        <v>25795</v>
      </c>
      <c r="E20" s="5">
        <v>16230</v>
      </c>
      <c r="F20" s="5">
        <v>9565</v>
      </c>
      <c r="G20" s="6">
        <v>1</v>
      </c>
      <c r="H20" s="6">
        <v>0.63</v>
      </c>
      <c r="I20" s="6">
        <v>0.37</v>
      </c>
    </row>
    <row r="21" spans="1:9" x14ac:dyDescent="0.25">
      <c r="A21" s="7"/>
    </row>
    <row r="22" spans="1:9" ht="31.5" x14ac:dyDescent="0.25">
      <c r="A22" s="7" t="s">
        <v>146</v>
      </c>
    </row>
    <row r="23" spans="1:9" ht="94.5" x14ac:dyDescent="0.25">
      <c r="A23" s="7" t="s">
        <v>143</v>
      </c>
      <c r="B23" s="4" t="s">
        <v>53</v>
      </c>
      <c r="C23" s="4" t="s">
        <v>54</v>
      </c>
      <c r="D23" s="4" t="s">
        <v>55</v>
      </c>
      <c r="E23" s="4" t="s">
        <v>56</v>
      </c>
      <c r="F23" s="4" t="s">
        <v>57</v>
      </c>
      <c r="G23" s="4" t="s">
        <v>58</v>
      </c>
      <c r="H23" s="4" t="s">
        <v>59</v>
      </c>
      <c r="I23" s="4" t="s">
        <v>60</v>
      </c>
    </row>
    <row r="24" spans="1:9" x14ac:dyDescent="0.25">
      <c r="A24" s="7" t="s">
        <v>97</v>
      </c>
      <c r="B24" s="5">
        <v>125</v>
      </c>
      <c r="C24" s="6">
        <v>0</v>
      </c>
      <c r="D24" s="5">
        <v>120</v>
      </c>
      <c r="E24" s="5">
        <v>90</v>
      </c>
      <c r="F24" s="5">
        <v>30</v>
      </c>
      <c r="G24" s="6">
        <v>0</v>
      </c>
      <c r="H24" s="6">
        <v>0.75</v>
      </c>
      <c r="I24" s="6">
        <v>0.25</v>
      </c>
    </row>
    <row r="25" spans="1:9" x14ac:dyDescent="0.25">
      <c r="A25" s="7" t="s">
        <v>98</v>
      </c>
      <c r="B25" s="5">
        <v>25350</v>
      </c>
      <c r="C25" s="6">
        <v>0.91</v>
      </c>
      <c r="D25" s="5">
        <v>25040</v>
      </c>
      <c r="E25" s="5">
        <v>20165</v>
      </c>
      <c r="F25" s="5">
        <v>4875</v>
      </c>
      <c r="G25" s="6">
        <v>0.91</v>
      </c>
      <c r="H25" s="6">
        <v>0.81</v>
      </c>
      <c r="I25" s="6">
        <v>0.19</v>
      </c>
    </row>
    <row r="26" spans="1:9" x14ac:dyDescent="0.25">
      <c r="A26" s="7" t="s">
        <v>67</v>
      </c>
      <c r="B26" s="5">
        <v>2325</v>
      </c>
      <c r="C26" s="6">
        <v>0.08</v>
      </c>
      <c r="D26" s="5">
        <v>2290</v>
      </c>
      <c r="E26" s="5">
        <v>1920</v>
      </c>
      <c r="F26" s="5">
        <v>370</v>
      </c>
      <c r="G26" s="6">
        <v>0.08</v>
      </c>
      <c r="H26" s="6">
        <v>0.84</v>
      </c>
      <c r="I26" s="6">
        <v>0.16</v>
      </c>
    </row>
    <row r="27" spans="1:9" x14ac:dyDescent="0.25">
      <c r="A27" s="7" t="s">
        <v>69</v>
      </c>
      <c r="B27" s="5">
        <v>27805</v>
      </c>
      <c r="C27" s="6">
        <v>1</v>
      </c>
      <c r="D27" s="5">
        <v>27450</v>
      </c>
      <c r="E27" s="5">
        <v>22180</v>
      </c>
      <c r="F27" s="5">
        <v>5270</v>
      </c>
      <c r="G27" s="6">
        <v>1</v>
      </c>
      <c r="H27" s="6">
        <v>0.81</v>
      </c>
      <c r="I27" s="6">
        <v>0.19</v>
      </c>
    </row>
    <row r="28" spans="1:9" x14ac:dyDescent="0.25">
      <c r="A28" s="7"/>
    </row>
    <row r="29" spans="1:9" ht="31.5" x14ac:dyDescent="0.25">
      <c r="A29" s="7" t="s">
        <v>147</v>
      </c>
    </row>
    <row r="30" spans="1:9" ht="94.5" x14ac:dyDescent="0.25">
      <c r="A30" s="7" t="s">
        <v>143</v>
      </c>
      <c r="B30" s="4" t="s">
        <v>53</v>
      </c>
      <c r="C30" s="4" t="s">
        <v>54</v>
      </c>
      <c r="D30" s="4" t="s">
        <v>55</v>
      </c>
      <c r="E30" s="4" t="s">
        <v>56</v>
      </c>
      <c r="F30" s="4" t="s">
        <v>57</v>
      </c>
      <c r="G30" s="4" t="s">
        <v>58</v>
      </c>
      <c r="H30" s="4" t="s">
        <v>59</v>
      </c>
      <c r="I30" s="4" t="s">
        <v>60</v>
      </c>
    </row>
    <row r="31" spans="1:9" x14ac:dyDescent="0.25">
      <c r="A31" s="7" t="s">
        <v>97</v>
      </c>
      <c r="B31" s="5">
        <v>30</v>
      </c>
      <c r="C31" s="6">
        <v>0</v>
      </c>
      <c r="D31" s="5">
        <v>30</v>
      </c>
      <c r="E31" s="5">
        <v>15</v>
      </c>
      <c r="F31" s="5">
        <v>10</v>
      </c>
      <c r="G31" s="6">
        <v>0</v>
      </c>
      <c r="H31" s="6">
        <v>0.61</v>
      </c>
      <c r="I31" s="6">
        <v>0.39</v>
      </c>
    </row>
    <row r="32" spans="1:9" x14ac:dyDescent="0.25">
      <c r="A32" s="7" t="s">
        <v>98</v>
      </c>
      <c r="B32" s="5">
        <v>5125</v>
      </c>
      <c r="C32" s="6">
        <v>0.64</v>
      </c>
      <c r="D32" s="5">
        <v>4550</v>
      </c>
      <c r="E32" s="5">
        <v>3565</v>
      </c>
      <c r="F32" s="5">
        <v>985</v>
      </c>
      <c r="G32" s="6">
        <v>0.63</v>
      </c>
      <c r="H32" s="6">
        <v>0.78</v>
      </c>
      <c r="I32" s="6">
        <v>0.22</v>
      </c>
    </row>
    <row r="33" spans="1:9" x14ac:dyDescent="0.25">
      <c r="A33" s="7" t="s">
        <v>67</v>
      </c>
      <c r="B33" s="5">
        <v>2790</v>
      </c>
      <c r="C33" s="6">
        <v>0.35</v>
      </c>
      <c r="D33" s="5">
        <v>2595</v>
      </c>
      <c r="E33" s="5">
        <v>2245</v>
      </c>
      <c r="F33" s="5">
        <v>350</v>
      </c>
      <c r="G33" s="6">
        <v>0.36</v>
      </c>
      <c r="H33" s="6">
        <v>0.86</v>
      </c>
      <c r="I33" s="6">
        <v>0.14000000000000001</v>
      </c>
    </row>
    <row r="34" spans="1:9" x14ac:dyDescent="0.25">
      <c r="A34" s="7" t="s">
        <v>69</v>
      </c>
      <c r="B34" s="5">
        <v>7945</v>
      </c>
      <c r="C34" s="6">
        <v>1</v>
      </c>
      <c r="D34" s="5">
        <v>7170</v>
      </c>
      <c r="E34" s="5">
        <v>5825</v>
      </c>
      <c r="F34" s="5">
        <v>1345</v>
      </c>
      <c r="G34" s="6">
        <v>1</v>
      </c>
      <c r="H34" s="6">
        <v>0.81</v>
      </c>
      <c r="I34" s="6">
        <v>0.19</v>
      </c>
    </row>
    <row r="35" spans="1:9" x14ac:dyDescent="0.25">
      <c r="A35" s="7"/>
    </row>
    <row r="36" spans="1:9" ht="31.5" x14ac:dyDescent="0.25">
      <c r="A36" s="7" t="s">
        <v>148</v>
      </c>
    </row>
    <row r="37" spans="1:9" ht="94.5" x14ac:dyDescent="0.25">
      <c r="A37" s="7" t="s">
        <v>143</v>
      </c>
      <c r="B37" s="4" t="s">
        <v>53</v>
      </c>
      <c r="C37" s="4" t="s">
        <v>54</v>
      </c>
      <c r="D37" s="4" t="s">
        <v>55</v>
      </c>
      <c r="E37" s="4" t="s">
        <v>56</v>
      </c>
      <c r="F37" s="4" t="s">
        <v>57</v>
      </c>
      <c r="G37" s="4" t="s">
        <v>58</v>
      </c>
      <c r="H37" s="4" t="s">
        <v>59</v>
      </c>
      <c r="I37" s="4" t="s">
        <v>60</v>
      </c>
    </row>
    <row r="38" spans="1:9" x14ac:dyDescent="0.25">
      <c r="A38" s="7" t="s">
        <v>97</v>
      </c>
      <c r="B38" s="5">
        <v>30</v>
      </c>
      <c r="C38" s="6">
        <v>0.02</v>
      </c>
      <c r="D38" s="5">
        <v>30</v>
      </c>
      <c r="E38" s="5">
        <v>10</v>
      </c>
      <c r="F38" s="5">
        <v>15</v>
      </c>
      <c r="G38" s="6">
        <v>0.02</v>
      </c>
      <c r="H38" s="6">
        <v>0.39</v>
      </c>
      <c r="I38" s="6">
        <v>0.61</v>
      </c>
    </row>
    <row r="39" spans="1:9" x14ac:dyDescent="0.25">
      <c r="A39" s="7" t="s">
        <v>98</v>
      </c>
      <c r="B39" s="5">
        <v>1515</v>
      </c>
      <c r="C39" s="6">
        <v>0.94</v>
      </c>
      <c r="D39" s="5">
        <v>1450</v>
      </c>
      <c r="E39" s="5">
        <v>580</v>
      </c>
      <c r="F39" s="5">
        <v>870</v>
      </c>
      <c r="G39" s="6">
        <v>0.93</v>
      </c>
      <c r="H39" s="6">
        <v>0.4</v>
      </c>
      <c r="I39" s="6">
        <v>0.6</v>
      </c>
    </row>
    <row r="40" spans="1:9" x14ac:dyDescent="0.25">
      <c r="A40" s="7" t="s">
        <v>67</v>
      </c>
      <c r="B40" s="5">
        <v>75</v>
      </c>
      <c r="C40" s="6">
        <v>0.05</v>
      </c>
      <c r="D40" s="5">
        <v>75</v>
      </c>
      <c r="E40" s="5">
        <v>30</v>
      </c>
      <c r="F40" s="5">
        <v>45</v>
      </c>
      <c r="G40" s="6">
        <v>0.05</v>
      </c>
      <c r="H40" s="6">
        <v>0.39</v>
      </c>
      <c r="I40" s="6">
        <v>0.61</v>
      </c>
    </row>
    <row r="41" spans="1:9" x14ac:dyDescent="0.25">
      <c r="A41" s="7" t="s">
        <v>69</v>
      </c>
      <c r="B41" s="5">
        <v>1620</v>
      </c>
      <c r="C41" s="6">
        <v>1</v>
      </c>
      <c r="D41" s="5">
        <v>1550</v>
      </c>
      <c r="E41" s="5">
        <v>620</v>
      </c>
      <c r="F41" s="5">
        <v>930</v>
      </c>
      <c r="G41" s="6">
        <v>1</v>
      </c>
      <c r="H41" s="6">
        <v>0.4</v>
      </c>
      <c r="I41" s="6">
        <v>0.6</v>
      </c>
    </row>
    <row r="42" spans="1:9" x14ac:dyDescent="0.25">
      <c r="A42" s="7"/>
    </row>
    <row r="43" spans="1:9" ht="31.5" x14ac:dyDescent="0.25">
      <c r="A43" s="7" t="s">
        <v>149</v>
      </c>
    </row>
    <row r="44" spans="1:9" ht="94.5" x14ac:dyDescent="0.25">
      <c r="A44" s="7" t="s">
        <v>143</v>
      </c>
      <c r="B44" s="4" t="s">
        <v>53</v>
      </c>
      <c r="C44" s="4" t="s">
        <v>54</v>
      </c>
      <c r="D44" s="4" t="s">
        <v>55</v>
      </c>
      <c r="E44" s="4" t="s">
        <v>56</v>
      </c>
      <c r="F44" s="4" t="s">
        <v>57</v>
      </c>
      <c r="G44" s="4" t="s">
        <v>58</v>
      </c>
      <c r="H44" s="4" t="s">
        <v>59</v>
      </c>
      <c r="I44" s="4" t="s">
        <v>60</v>
      </c>
    </row>
    <row r="45" spans="1:9" x14ac:dyDescent="0.25">
      <c r="A45" s="7" t="s">
        <v>97</v>
      </c>
      <c r="B45" s="5">
        <v>80</v>
      </c>
      <c r="C45" s="6">
        <v>0.02</v>
      </c>
      <c r="D45" s="5">
        <v>80</v>
      </c>
      <c r="E45" s="5">
        <v>55</v>
      </c>
      <c r="F45" s="5">
        <v>25</v>
      </c>
      <c r="G45" s="6">
        <v>0.02</v>
      </c>
      <c r="H45" s="6">
        <v>0.71</v>
      </c>
      <c r="I45" s="6">
        <v>0.28999999999999998</v>
      </c>
    </row>
    <row r="46" spans="1:9" x14ac:dyDescent="0.25">
      <c r="A46" s="7" t="s">
        <v>98</v>
      </c>
      <c r="B46" s="5">
        <v>4265</v>
      </c>
      <c r="C46" s="6">
        <v>0.93</v>
      </c>
      <c r="D46" s="5">
        <v>4150</v>
      </c>
      <c r="E46" s="5">
        <v>3105</v>
      </c>
      <c r="F46" s="5">
        <v>1045</v>
      </c>
      <c r="G46" s="6">
        <v>0.93</v>
      </c>
      <c r="H46" s="6">
        <v>0.75</v>
      </c>
      <c r="I46" s="6">
        <v>0.25</v>
      </c>
    </row>
    <row r="47" spans="1:9" x14ac:dyDescent="0.25">
      <c r="A47" s="7" t="s">
        <v>67</v>
      </c>
      <c r="B47" s="5">
        <v>255</v>
      </c>
      <c r="C47" s="6">
        <v>0.06</v>
      </c>
      <c r="D47" s="5">
        <v>250</v>
      </c>
      <c r="E47" s="5">
        <v>190</v>
      </c>
      <c r="F47" s="5">
        <v>60</v>
      </c>
      <c r="G47" s="6">
        <v>0.06</v>
      </c>
      <c r="H47" s="6">
        <v>0.76</v>
      </c>
      <c r="I47" s="6">
        <v>0.24</v>
      </c>
    </row>
    <row r="48" spans="1:9" x14ac:dyDescent="0.25">
      <c r="A48" s="7" t="s">
        <v>69</v>
      </c>
      <c r="B48" s="5">
        <v>4600</v>
      </c>
      <c r="C48" s="6">
        <v>1</v>
      </c>
      <c r="D48" s="5">
        <v>4480</v>
      </c>
      <c r="E48" s="5">
        <v>3350</v>
      </c>
      <c r="F48" s="5">
        <v>1130</v>
      </c>
      <c r="G48" s="6">
        <v>1</v>
      </c>
      <c r="H48" s="6">
        <v>0.75</v>
      </c>
      <c r="I48" s="6">
        <v>0.25</v>
      </c>
    </row>
    <row r="49" spans="1:9" x14ac:dyDescent="0.25">
      <c r="A49" s="7"/>
    </row>
    <row r="50" spans="1:9" ht="31.5" x14ac:dyDescent="0.25">
      <c r="A50" s="7" t="s">
        <v>150</v>
      </c>
    </row>
    <row r="51" spans="1:9" ht="94.5" x14ac:dyDescent="0.25">
      <c r="A51" s="7" t="s">
        <v>143</v>
      </c>
      <c r="B51" s="4" t="s">
        <v>53</v>
      </c>
      <c r="C51" s="4" t="s">
        <v>54</v>
      </c>
      <c r="D51" s="4" t="s">
        <v>55</v>
      </c>
      <c r="E51" s="4" t="s">
        <v>56</v>
      </c>
      <c r="F51" s="4" t="s">
        <v>57</v>
      </c>
      <c r="G51" s="4" t="s">
        <v>58</v>
      </c>
      <c r="H51" s="4" t="s">
        <v>59</v>
      </c>
      <c r="I51" s="4" t="s">
        <v>60</v>
      </c>
    </row>
    <row r="52" spans="1:9" x14ac:dyDescent="0.25">
      <c r="A52" s="7" t="s">
        <v>97</v>
      </c>
      <c r="B52" s="5">
        <v>15</v>
      </c>
      <c r="C52" s="6">
        <v>0</v>
      </c>
      <c r="D52" s="5">
        <v>10</v>
      </c>
      <c r="E52" s="5" t="s">
        <v>74</v>
      </c>
      <c r="F52" s="5" t="s">
        <v>74</v>
      </c>
      <c r="G52" s="6">
        <v>0</v>
      </c>
      <c r="H52" s="5" t="s">
        <v>74</v>
      </c>
      <c r="I52" s="6" t="s">
        <v>74</v>
      </c>
    </row>
    <row r="53" spans="1:9" x14ac:dyDescent="0.25">
      <c r="A53" s="7" t="s">
        <v>98</v>
      </c>
      <c r="B53" s="5">
        <v>10965</v>
      </c>
      <c r="C53" s="6">
        <v>0.96</v>
      </c>
      <c r="D53" s="5">
        <v>10130</v>
      </c>
      <c r="E53" s="5">
        <v>8680</v>
      </c>
      <c r="F53" s="5">
        <v>1445</v>
      </c>
      <c r="G53" s="6">
        <v>0.96</v>
      </c>
      <c r="H53" s="6">
        <v>0.86</v>
      </c>
      <c r="I53" s="6">
        <v>0.14000000000000001</v>
      </c>
    </row>
    <row r="54" spans="1:9" x14ac:dyDescent="0.25">
      <c r="A54" s="7" t="s">
        <v>67</v>
      </c>
      <c r="B54" s="5">
        <v>470</v>
      </c>
      <c r="C54" s="6">
        <v>0.04</v>
      </c>
      <c r="D54" s="5">
        <v>430</v>
      </c>
      <c r="E54" s="5">
        <v>385</v>
      </c>
      <c r="F54" s="5">
        <v>40</v>
      </c>
      <c r="G54" s="6">
        <v>0.04</v>
      </c>
      <c r="H54" s="6">
        <v>0.9</v>
      </c>
      <c r="I54" s="6">
        <v>0.1</v>
      </c>
    </row>
    <row r="55" spans="1:9" x14ac:dyDescent="0.25">
      <c r="A55" s="7" t="s">
        <v>68</v>
      </c>
      <c r="B55" s="5" t="s">
        <v>70</v>
      </c>
      <c r="C55" s="6">
        <v>0</v>
      </c>
      <c r="D55" s="5" t="s">
        <v>70</v>
      </c>
      <c r="E55" s="5" t="s">
        <v>70</v>
      </c>
      <c r="F55" s="5">
        <v>0</v>
      </c>
      <c r="G55" s="6">
        <v>0</v>
      </c>
      <c r="H55" s="6">
        <v>1</v>
      </c>
      <c r="I55" s="6">
        <v>0</v>
      </c>
    </row>
    <row r="56" spans="1:9" x14ac:dyDescent="0.25">
      <c r="A56" s="7" t="s">
        <v>69</v>
      </c>
      <c r="B56" s="5">
        <v>11450</v>
      </c>
      <c r="C56" s="6">
        <v>1</v>
      </c>
      <c r="D56" s="5">
        <v>10565</v>
      </c>
      <c r="E56" s="5">
        <v>9075</v>
      </c>
      <c r="F56" s="5">
        <v>1490</v>
      </c>
      <c r="G56" s="6">
        <v>1</v>
      </c>
      <c r="H56" s="6">
        <v>0.86</v>
      </c>
      <c r="I56" s="6">
        <v>0.14000000000000001</v>
      </c>
    </row>
    <row r="57" spans="1:9" x14ac:dyDescent="0.25">
      <c r="A57" s="7"/>
    </row>
    <row r="58" spans="1:9" ht="31.5" x14ac:dyDescent="0.25">
      <c r="A58" s="7" t="s">
        <v>151</v>
      </c>
    </row>
    <row r="59" spans="1:9" ht="94.5" x14ac:dyDescent="0.25">
      <c r="A59" s="7" t="s">
        <v>143</v>
      </c>
      <c r="B59" s="4" t="s">
        <v>53</v>
      </c>
      <c r="C59" s="4" t="s">
        <v>54</v>
      </c>
      <c r="D59" s="4" t="s">
        <v>55</v>
      </c>
      <c r="E59" s="4" t="s">
        <v>56</v>
      </c>
      <c r="F59" s="4" t="s">
        <v>57</v>
      </c>
      <c r="G59" s="4" t="s">
        <v>58</v>
      </c>
      <c r="H59" s="4" t="s">
        <v>59</v>
      </c>
      <c r="I59" s="4" t="s">
        <v>60</v>
      </c>
    </row>
    <row r="60" spans="1:9" x14ac:dyDescent="0.25">
      <c r="A60" s="7" t="s">
        <v>97</v>
      </c>
      <c r="B60" s="5">
        <v>785</v>
      </c>
      <c r="C60" s="6">
        <v>0.01</v>
      </c>
      <c r="D60" s="5">
        <v>640</v>
      </c>
      <c r="E60" s="5">
        <v>405</v>
      </c>
      <c r="F60" s="5">
        <v>240</v>
      </c>
      <c r="G60" s="6">
        <v>0.01</v>
      </c>
      <c r="H60" s="6">
        <v>0.63</v>
      </c>
      <c r="I60" s="6">
        <v>0.37</v>
      </c>
    </row>
    <row r="61" spans="1:9" x14ac:dyDescent="0.25">
      <c r="A61" s="7" t="s">
        <v>98</v>
      </c>
      <c r="B61" s="5">
        <v>57220</v>
      </c>
      <c r="C61" s="6">
        <v>0.94</v>
      </c>
      <c r="D61" s="5">
        <v>48380</v>
      </c>
      <c r="E61" s="5">
        <v>26770</v>
      </c>
      <c r="F61" s="5">
        <v>21610</v>
      </c>
      <c r="G61" s="6">
        <v>0.95</v>
      </c>
      <c r="H61" s="6">
        <v>0.55000000000000004</v>
      </c>
      <c r="I61" s="6">
        <v>0.45</v>
      </c>
    </row>
    <row r="62" spans="1:9" x14ac:dyDescent="0.25">
      <c r="A62" s="7" t="s">
        <v>67</v>
      </c>
      <c r="B62" s="5">
        <v>2545</v>
      </c>
      <c r="C62" s="6">
        <v>0.04</v>
      </c>
      <c r="D62" s="5">
        <v>2075</v>
      </c>
      <c r="E62" s="5">
        <v>1465</v>
      </c>
      <c r="F62" s="5">
        <v>615</v>
      </c>
      <c r="G62" s="6">
        <v>0.04</v>
      </c>
      <c r="H62" s="6">
        <v>0.7</v>
      </c>
      <c r="I62" s="6">
        <v>0.3</v>
      </c>
    </row>
    <row r="63" spans="1:9" x14ac:dyDescent="0.25">
      <c r="A63" s="7" t="s">
        <v>68</v>
      </c>
      <c r="B63" s="5">
        <v>35</v>
      </c>
      <c r="C63" s="6">
        <v>0</v>
      </c>
      <c r="D63" s="5">
        <v>30</v>
      </c>
      <c r="E63" s="5">
        <v>20</v>
      </c>
      <c r="F63" s="5">
        <v>10</v>
      </c>
      <c r="G63" s="6">
        <v>0</v>
      </c>
      <c r="H63" s="6">
        <v>0.69</v>
      </c>
      <c r="I63" s="6">
        <v>0.31</v>
      </c>
    </row>
    <row r="64" spans="1:9" x14ac:dyDescent="0.25">
      <c r="A64" s="7" t="s">
        <v>69</v>
      </c>
      <c r="B64" s="5">
        <v>60590</v>
      </c>
      <c r="C64" s="6">
        <v>1</v>
      </c>
      <c r="D64" s="5">
        <v>51125</v>
      </c>
      <c r="E64" s="5">
        <v>28655</v>
      </c>
      <c r="F64" s="5">
        <v>22470</v>
      </c>
      <c r="G64" s="6">
        <v>1</v>
      </c>
      <c r="H64" s="6">
        <v>0.56000000000000005</v>
      </c>
      <c r="I64" s="6">
        <v>0.44</v>
      </c>
    </row>
    <row r="65" spans="1:2" x14ac:dyDescent="0.25">
      <c r="A65" t="s">
        <v>21</v>
      </c>
      <c r="B65" t="s">
        <v>22</v>
      </c>
    </row>
    <row r="66" spans="1:2" x14ac:dyDescent="0.25">
      <c r="A66" t="s">
        <v>23</v>
      </c>
      <c r="B66" t="s">
        <v>24</v>
      </c>
    </row>
    <row r="67" spans="1:2" x14ac:dyDescent="0.25">
      <c r="A67" t="s">
        <v>25</v>
      </c>
      <c r="B67" t="s">
        <v>26</v>
      </c>
    </row>
    <row r="68" spans="1:2" x14ac:dyDescent="0.25">
      <c r="A68" t="s">
        <v>27</v>
      </c>
      <c r="B68" t="s">
        <v>28</v>
      </c>
    </row>
    <row r="69" spans="1:2" x14ac:dyDescent="0.25">
      <c r="A69" t="s">
        <v>29</v>
      </c>
      <c r="B69" t="s">
        <v>30</v>
      </c>
    </row>
    <row r="70" spans="1:2" x14ac:dyDescent="0.25">
      <c r="A70" t="s">
        <v>31</v>
      </c>
      <c r="B70" t="s">
        <v>32</v>
      </c>
    </row>
    <row r="71" spans="1:2" x14ac:dyDescent="0.25">
      <c r="A71" t="s">
        <v>36</v>
      </c>
      <c r="B71" t="s">
        <v>37</v>
      </c>
    </row>
    <row r="72" spans="1:2" x14ac:dyDescent="0.25">
      <c r="A72" t="s">
        <v>44</v>
      </c>
      <c r="B72" t="s">
        <v>45</v>
      </c>
    </row>
  </sheetData>
  <pageMargins left="0.7" right="0.7" top="0.75" bottom="0.75" header="0.3" footer="0.3"/>
  <pageSetup paperSize="9" orientation="portrait" horizontalDpi="300" verticalDpi="300"/>
  <tableParts count="8">
    <tablePart r:id="rId1"/>
    <tablePart r:id="rId2"/>
    <tablePart r:id="rId3"/>
    <tablePart r:id="rId4"/>
    <tablePart r:id="rId5"/>
    <tablePart r:id="rId6"/>
    <tablePart r:id="rId7"/>
    <tablePart r:id="rId8"/>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41"/>
  <sheetViews>
    <sheetView showGridLines="0" workbookViewId="0"/>
  </sheetViews>
  <sheetFormatPr defaultColWidth="11.5546875" defaultRowHeight="15.75" x14ac:dyDescent="0.25"/>
  <cols>
    <col min="1" max="1" width="37.6640625" customWidth="1"/>
    <col min="2" max="9" width="11.6640625" customWidth="1"/>
  </cols>
  <sheetData>
    <row r="1" spans="1:9" ht="19.5" x14ac:dyDescent="0.3">
      <c r="A1" s="1" t="s">
        <v>152</v>
      </c>
    </row>
    <row r="2" spans="1:9" x14ac:dyDescent="0.25">
      <c r="A2" t="s">
        <v>47</v>
      </c>
    </row>
    <row r="3" spans="1:9" x14ac:dyDescent="0.25">
      <c r="A3" t="s">
        <v>48</v>
      </c>
    </row>
    <row r="4" spans="1:9" x14ac:dyDescent="0.25">
      <c r="A4" t="s">
        <v>49</v>
      </c>
    </row>
    <row r="5" spans="1:9" x14ac:dyDescent="0.25">
      <c r="A5" t="s">
        <v>50</v>
      </c>
    </row>
    <row r="6" spans="1:9" x14ac:dyDescent="0.25">
      <c r="A6" t="s">
        <v>153</v>
      </c>
    </row>
    <row r="7" spans="1:9" ht="31.5" x14ac:dyDescent="0.25">
      <c r="A7" s="7" t="s">
        <v>166</v>
      </c>
    </row>
    <row r="8" spans="1:9" ht="94.5" x14ac:dyDescent="0.25">
      <c r="A8" s="7" t="s">
        <v>154</v>
      </c>
      <c r="B8" s="4" t="s">
        <v>53</v>
      </c>
      <c r="C8" s="4" t="s">
        <v>54</v>
      </c>
      <c r="D8" s="4" t="s">
        <v>55</v>
      </c>
      <c r="E8" s="4" t="s">
        <v>56</v>
      </c>
      <c r="F8" s="4" t="s">
        <v>57</v>
      </c>
      <c r="G8" s="4" t="s">
        <v>58</v>
      </c>
      <c r="H8" s="4" t="s">
        <v>59</v>
      </c>
      <c r="I8" s="4" t="s">
        <v>60</v>
      </c>
    </row>
    <row r="9" spans="1:9" x14ac:dyDescent="0.25">
      <c r="A9" s="7" t="s">
        <v>155</v>
      </c>
      <c r="B9" s="5">
        <v>82470</v>
      </c>
      <c r="C9" s="6">
        <v>0.59</v>
      </c>
      <c r="D9" s="5">
        <v>75740</v>
      </c>
      <c r="E9" s="5">
        <v>50280</v>
      </c>
      <c r="F9" s="5">
        <v>25460</v>
      </c>
      <c r="G9" s="6">
        <v>0.59</v>
      </c>
      <c r="H9" s="6">
        <v>0.66</v>
      </c>
      <c r="I9" s="6">
        <v>0.34</v>
      </c>
    </row>
    <row r="10" spans="1:9" x14ac:dyDescent="0.25">
      <c r="A10" s="7" t="s">
        <v>156</v>
      </c>
      <c r="B10" s="5">
        <v>15475</v>
      </c>
      <c r="C10" s="6">
        <v>0.11</v>
      </c>
      <c r="D10" s="5">
        <v>14160</v>
      </c>
      <c r="E10" s="5">
        <v>9370</v>
      </c>
      <c r="F10" s="5">
        <v>4795</v>
      </c>
      <c r="G10" s="6">
        <v>0.11</v>
      </c>
      <c r="H10" s="6">
        <v>0.66</v>
      </c>
      <c r="I10" s="6">
        <v>0.34</v>
      </c>
    </row>
    <row r="11" spans="1:9" x14ac:dyDescent="0.25">
      <c r="A11" s="7" t="s">
        <v>157</v>
      </c>
      <c r="B11" s="5">
        <v>13435</v>
      </c>
      <c r="C11" s="6">
        <v>0.1</v>
      </c>
      <c r="D11" s="5">
        <v>11970</v>
      </c>
      <c r="E11" s="5">
        <v>7785</v>
      </c>
      <c r="F11" s="5">
        <v>4185</v>
      </c>
      <c r="G11" s="6">
        <v>0.09</v>
      </c>
      <c r="H11" s="6">
        <v>0.65</v>
      </c>
      <c r="I11" s="6">
        <v>0.35</v>
      </c>
    </row>
    <row r="12" spans="1:9" x14ac:dyDescent="0.25">
      <c r="A12" s="7" t="s">
        <v>158</v>
      </c>
      <c r="B12" s="5">
        <v>6315</v>
      </c>
      <c r="C12" s="6">
        <v>0.05</v>
      </c>
      <c r="D12" s="5">
        <v>5745</v>
      </c>
      <c r="E12" s="5">
        <v>3715</v>
      </c>
      <c r="F12" s="5">
        <v>2035</v>
      </c>
      <c r="G12" s="6">
        <v>0.04</v>
      </c>
      <c r="H12" s="6">
        <v>0.65</v>
      </c>
      <c r="I12" s="6">
        <v>0.35</v>
      </c>
    </row>
    <row r="13" spans="1:9" x14ac:dyDescent="0.25">
      <c r="A13" s="7" t="s">
        <v>159</v>
      </c>
      <c r="B13" s="5">
        <v>4960</v>
      </c>
      <c r="C13" s="6">
        <v>0.04</v>
      </c>
      <c r="D13" s="5">
        <v>4615</v>
      </c>
      <c r="E13" s="5">
        <v>3025</v>
      </c>
      <c r="F13" s="5">
        <v>1590</v>
      </c>
      <c r="G13" s="6">
        <v>0.04</v>
      </c>
      <c r="H13" s="6">
        <v>0.66</v>
      </c>
      <c r="I13" s="6">
        <v>0.34</v>
      </c>
    </row>
    <row r="14" spans="1:9" x14ac:dyDescent="0.25">
      <c r="A14" s="7" t="s">
        <v>160</v>
      </c>
      <c r="B14" s="5">
        <v>290</v>
      </c>
      <c r="C14" s="6">
        <v>0</v>
      </c>
      <c r="D14" s="5">
        <v>260</v>
      </c>
      <c r="E14" s="5">
        <v>170</v>
      </c>
      <c r="F14" s="5">
        <v>85</v>
      </c>
      <c r="G14" s="6">
        <v>0</v>
      </c>
      <c r="H14" s="6">
        <v>0.66</v>
      </c>
      <c r="I14" s="6">
        <v>0.34</v>
      </c>
    </row>
    <row r="15" spans="1:9" x14ac:dyDescent="0.25">
      <c r="A15" s="7" t="s">
        <v>161</v>
      </c>
      <c r="B15" s="5">
        <v>240</v>
      </c>
      <c r="C15" s="6">
        <v>0</v>
      </c>
      <c r="D15" s="5">
        <v>220</v>
      </c>
      <c r="E15" s="5">
        <v>125</v>
      </c>
      <c r="F15" s="5">
        <v>90</v>
      </c>
      <c r="G15" s="6">
        <v>0</v>
      </c>
      <c r="H15" s="6">
        <v>0.57999999999999996</v>
      </c>
      <c r="I15" s="6">
        <v>0.42</v>
      </c>
    </row>
    <row r="16" spans="1:9" x14ac:dyDescent="0.25">
      <c r="A16" s="7" t="s">
        <v>162</v>
      </c>
      <c r="B16" s="5">
        <v>75</v>
      </c>
      <c r="C16" s="6">
        <v>0</v>
      </c>
      <c r="D16" s="5">
        <v>70</v>
      </c>
      <c r="E16" s="5">
        <v>40</v>
      </c>
      <c r="F16" s="5">
        <v>30</v>
      </c>
      <c r="G16" s="6">
        <v>0</v>
      </c>
      <c r="H16" s="6">
        <v>0.56999999999999995</v>
      </c>
      <c r="I16" s="6">
        <v>0.43</v>
      </c>
    </row>
    <row r="17" spans="1:9" x14ac:dyDescent="0.25">
      <c r="A17" s="7" t="s">
        <v>163</v>
      </c>
      <c r="B17" s="5">
        <v>295</v>
      </c>
      <c r="C17" s="6">
        <v>0</v>
      </c>
      <c r="D17" s="5">
        <v>275</v>
      </c>
      <c r="E17" s="5">
        <v>110</v>
      </c>
      <c r="F17" s="5">
        <v>165</v>
      </c>
      <c r="G17" s="6">
        <v>0</v>
      </c>
      <c r="H17" s="6">
        <v>0.4</v>
      </c>
      <c r="I17" s="6">
        <v>0.6</v>
      </c>
    </row>
    <row r="18" spans="1:9" x14ac:dyDescent="0.25">
      <c r="A18" s="7" t="s">
        <v>164</v>
      </c>
      <c r="B18" s="5">
        <v>765</v>
      </c>
      <c r="C18" s="6">
        <v>0.01</v>
      </c>
      <c r="D18" s="5">
        <v>680</v>
      </c>
      <c r="E18" s="5">
        <v>465</v>
      </c>
      <c r="F18" s="5">
        <v>220</v>
      </c>
      <c r="G18" s="6">
        <v>0.01</v>
      </c>
      <c r="H18" s="6">
        <v>0.68</v>
      </c>
      <c r="I18" s="6">
        <v>0.32</v>
      </c>
    </row>
    <row r="19" spans="1:9" x14ac:dyDescent="0.25">
      <c r="A19" s="7" t="s">
        <v>165</v>
      </c>
      <c r="B19" s="5">
        <v>805</v>
      </c>
      <c r="C19" s="6">
        <v>0.01</v>
      </c>
      <c r="D19" s="5">
        <v>715</v>
      </c>
      <c r="E19" s="5">
        <v>480</v>
      </c>
      <c r="F19" s="5">
        <v>235</v>
      </c>
      <c r="G19" s="6">
        <v>0.01</v>
      </c>
      <c r="H19" s="6">
        <v>0.67</v>
      </c>
      <c r="I19" s="6">
        <v>0.33</v>
      </c>
    </row>
    <row r="20" spans="1:9" x14ac:dyDescent="0.25">
      <c r="A20" s="7" t="s">
        <v>67</v>
      </c>
      <c r="B20" s="5">
        <v>14915</v>
      </c>
      <c r="C20" s="6">
        <v>0.11</v>
      </c>
      <c r="D20" s="5">
        <v>13665</v>
      </c>
      <c r="E20" s="5">
        <v>10355</v>
      </c>
      <c r="F20" s="5">
        <v>3310</v>
      </c>
      <c r="G20" s="6">
        <v>0.11</v>
      </c>
      <c r="H20" s="6">
        <v>0.76</v>
      </c>
      <c r="I20" s="6">
        <v>0.24</v>
      </c>
    </row>
    <row r="21" spans="1:9" x14ac:dyDescent="0.25">
      <c r="A21" s="7" t="s">
        <v>68</v>
      </c>
      <c r="B21" s="5">
        <v>35</v>
      </c>
      <c r="C21" s="6">
        <v>0</v>
      </c>
      <c r="D21" s="5">
        <v>30</v>
      </c>
      <c r="E21" s="5">
        <v>25</v>
      </c>
      <c r="F21" s="5">
        <v>5</v>
      </c>
      <c r="G21" s="6">
        <v>0</v>
      </c>
      <c r="H21" s="6">
        <v>0.81</v>
      </c>
      <c r="I21" s="6">
        <v>0.19</v>
      </c>
    </row>
    <row r="22" spans="1:9" x14ac:dyDescent="0.25">
      <c r="A22" s="7" t="s">
        <v>69</v>
      </c>
      <c r="B22" s="5">
        <v>140075</v>
      </c>
      <c r="C22" s="6">
        <v>1</v>
      </c>
      <c r="D22" s="5">
        <v>128145</v>
      </c>
      <c r="E22" s="5">
        <v>85940</v>
      </c>
      <c r="F22" s="5">
        <v>42200</v>
      </c>
      <c r="G22" s="6">
        <v>1</v>
      </c>
      <c r="H22" s="6">
        <v>0.67</v>
      </c>
      <c r="I22" s="6">
        <v>0.33</v>
      </c>
    </row>
    <row r="23" spans="1:9" x14ac:dyDescent="0.25">
      <c r="A23" s="7"/>
    </row>
    <row r="24" spans="1:9" ht="31.5" x14ac:dyDescent="0.25">
      <c r="A24" s="7" t="s">
        <v>167</v>
      </c>
    </row>
    <row r="25" spans="1:9" ht="94.5" x14ac:dyDescent="0.25">
      <c r="A25" s="7" t="s">
        <v>154</v>
      </c>
      <c r="B25" s="4" t="s">
        <v>53</v>
      </c>
      <c r="C25" s="4" t="s">
        <v>54</v>
      </c>
      <c r="D25" s="4" t="s">
        <v>55</v>
      </c>
      <c r="E25" s="4" t="s">
        <v>56</v>
      </c>
      <c r="F25" s="4" t="s">
        <v>57</v>
      </c>
      <c r="G25" s="4" t="s">
        <v>58</v>
      </c>
      <c r="H25" s="4" t="s">
        <v>59</v>
      </c>
      <c r="I25" s="4" t="s">
        <v>60</v>
      </c>
    </row>
    <row r="26" spans="1:9" x14ac:dyDescent="0.25">
      <c r="A26" s="7" t="s">
        <v>155</v>
      </c>
      <c r="B26" s="5">
        <v>16430</v>
      </c>
      <c r="C26" s="6">
        <v>0.63</v>
      </c>
      <c r="D26" s="5">
        <v>16290</v>
      </c>
      <c r="E26" s="5">
        <v>10595</v>
      </c>
      <c r="F26" s="5">
        <v>5690</v>
      </c>
      <c r="G26" s="6">
        <v>0.63</v>
      </c>
      <c r="H26" s="6">
        <v>0.65</v>
      </c>
      <c r="I26" s="6">
        <v>0.35</v>
      </c>
    </row>
    <row r="27" spans="1:9" x14ac:dyDescent="0.25">
      <c r="A27" s="7" t="s">
        <v>156</v>
      </c>
      <c r="B27" s="5">
        <v>2560</v>
      </c>
      <c r="C27" s="6">
        <v>0.1</v>
      </c>
      <c r="D27" s="5">
        <v>2530</v>
      </c>
      <c r="E27" s="5">
        <v>1455</v>
      </c>
      <c r="F27" s="5">
        <v>1075</v>
      </c>
      <c r="G27" s="6">
        <v>0.1</v>
      </c>
      <c r="H27" s="6">
        <v>0.57999999999999996</v>
      </c>
      <c r="I27" s="6">
        <v>0.42</v>
      </c>
    </row>
    <row r="28" spans="1:9" x14ac:dyDescent="0.25">
      <c r="A28" s="7" t="s">
        <v>157</v>
      </c>
      <c r="B28" s="5">
        <v>1200</v>
      </c>
      <c r="C28" s="6">
        <v>0.05</v>
      </c>
      <c r="D28" s="5">
        <v>1185</v>
      </c>
      <c r="E28" s="5">
        <v>700</v>
      </c>
      <c r="F28" s="5">
        <v>485</v>
      </c>
      <c r="G28" s="6">
        <v>0.05</v>
      </c>
      <c r="H28" s="6">
        <v>0.59</v>
      </c>
      <c r="I28" s="6">
        <v>0.41</v>
      </c>
    </row>
    <row r="29" spans="1:9" x14ac:dyDescent="0.25">
      <c r="A29" s="7" t="s">
        <v>158</v>
      </c>
      <c r="B29" s="5">
        <v>1245</v>
      </c>
      <c r="C29" s="6">
        <v>0.05</v>
      </c>
      <c r="D29" s="5">
        <v>1220</v>
      </c>
      <c r="E29" s="5">
        <v>660</v>
      </c>
      <c r="F29" s="5">
        <v>560</v>
      </c>
      <c r="G29" s="6">
        <v>0.05</v>
      </c>
      <c r="H29" s="6">
        <v>0.54</v>
      </c>
      <c r="I29" s="6">
        <v>0.46</v>
      </c>
    </row>
    <row r="30" spans="1:9" x14ac:dyDescent="0.25">
      <c r="A30" s="7" t="s">
        <v>159</v>
      </c>
      <c r="B30" s="5">
        <v>1635</v>
      </c>
      <c r="C30" s="6">
        <v>0.06</v>
      </c>
      <c r="D30" s="5">
        <v>1610</v>
      </c>
      <c r="E30" s="5">
        <v>930</v>
      </c>
      <c r="F30" s="5">
        <v>680</v>
      </c>
      <c r="G30" s="6">
        <v>0.06</v>
      </c>
      <c r="H30" s="6">
        <v>0.57999999999999996</v>
      </c>
      <c r="I30" s="6">
        <v>0.42</v>
      </c>
    </row>
    <row r="31" spans="1:9" x14ac:dyDescent="0.25">
      <c r="A31" s="7" t="s">
        <v>160</v>
      </c>
      <c r="B31" s="5">
        <v>35</v>
      </c>
      <c r="C31" s="6">
        <v>0</v>
      </c>
      <c r="D31" s="5">
        <v>35</v>
      </c>
      <c r="E31" s="5">
        <v>15</v>
      </c>
      <c r="F31" s="5">
        <v>20</v>
      </c>
      <c r="G31" s="6">
        <v>0</v>
      </c>
      <c r="H31" s="6">
        <v>0.38</v>
      </c>
      <c r="I31" s="6">
        <v>0.62</v>
      </c>
    </row>
    <row r="32" spans="1:9" x14ac:dyDescent="0.25">
      <c r="A32" s="7" t="s">
        <v>161</v>
      </c>
      <c r="B32" s="5">
        <v>60</v>
      </c>
      <c r="C32" s="6">
        <v>0</v>
      </c>
      <c r="D32" s="5">
        <v>60</v>
      </c>
      <c r="E32" s="5">
        <v>25</v>
      </c>
      <c r="F32" s="5">
        <v>35</v>
      </c>
      <c r="G32" s="6">
        <v>0</v>
      </c>
      <c r="H32" s="6">
        <v>0.39</v>
      </c>
      <c r="I32" s="6">
        <v>0.61</v>
      </c>
    </row>
    <row r="33" spans="1:9" x14ac:dyDescent="0.25">
      <c r="A33" s="7" t="s">
        <v>162</v>
      </c>
      <c r="B33" s="5">
        <v>10</v>
      </c>
      <c r="C33" s="6">
        <v>0</v>
      </c>
      <c r="D33" s="5">
        <v>10</v>
      </c>
      <c r="E33" s="5">
        <v>5</v>
      </c>
      <c r="F33" s="5">
        <v>10</v>
      </c>
      <c r="G33" s="6">
        <v>0</v>
      </c>
      <c r="H33" s="6">
        <v>0.33</v>
      </c>
      <c r="I33" s="6">
        <v>0.67</v>
      </c>
    </row>
    <row r="34" spans="1:9" x14ac:dyDescent="0.25">
      <c r="A34" s="7" t="s">
        <v>163</v>
      </c>
      <c r="B34" s="5">
        <v>105</v>
      </c>
      <c r="C34" s="6">
        <v>0</v>
      </c>
      <c r="D34" s="5">
        <v>105</v>
      </c>
      <c r="E34" s="5">
        <v>15</v>
      </c>
      <c r="F34" s="5">
        <v>85</v>
      </c>
      <c r="G34" s="6">
        <v>0</v>
      </c>
      <c r="H34" s="6">
        <v>0.16</v>
      </c>
      <c r="I34" s="6">
        <v>0.84</v>
      </c>
    </row>
    <row r="35" spans="1:9" x14ac:dyDescent="0.25">
      <c r="A35" s="7" t="s">
        <v>164</v>
      </c>
      <c r="B35" s="5">
        <v>80</v>
      </c>
      <c r="C35" s="6">
        <v>0</v>
      </c>
      <c r="D35" s="5">
        <v>80</v>
      </c>
      <c r="E35" s="5">
        <v>60</v>
      </c>
      <c r="F35" s="5">
        <v>20</v>
      </c>
      <c r="G35" s="6">
        <v>0</v>
      </c>
      <c r="H35" s="6">
        <v>0.74</v>
      </c>
      <c r="I35" s="6">
        <v>0.26</v>
      </c>
    </row>
    <row r="36" spans="1:9" x14ac:dyDescent="0.25">
      <c r="A36" s="7" t="s">
        <v>165</v>
      </c>
      <c r="B36" s="5">
        <v>105</v>
      </c>
      <c r="C36" s="6">
        <v>0</v>
      </c>
      <c r="D36" s="5">
        <v>100</v>
      </c>
      <c r="E36" s="5">
        <v>55</v>
      </c>
      <c r="F36" s="5">
        <v>45</v>
      </c>
      <c r="G36" s="6">
        <v>0</v>
      </c>
      <c r="H36" s="6">
        <v>0.55000000000000004</v>
      </c>
      <c r="I36" s="6">
        <v>0.45</v>
      </c>
    </row>
    <row r="37" spans="1:9" x14ac:dyDescent="0.25">
      <c r="A37" s="7" t="s">
        <v>67</v>
      </c>
      <c r="B37" s="5">
        <v>2610</v>
      </c>
      <c r="C37" s="6">
        <v>0.1</v>
      </c>
      <c r="D37" s="5">
        <v>2570</v>
      </c>
      <c r="E37" s="5">
        <v>1720</v>
      </c>
      <c r="F37" s="5">
        <v>850</v>
      </c>
      <c r="G37" s="6">
        <v>0.1</v>
      </c>
      <c r="H37" s="6">
        <v>0.67</v>
      </c>
      <c r="I37" s="6">
        <v>0.33</v>
      </c>
    </row>
    <row r="38" spans="1:9" x14ac:dyDescent="0.25">
      <c r="A38" s="7" t="s">
        <v>69</v>
      </c>
      <c r="B38" s="5">
        <v>26075</v>
      </c>
      <c r="C38" s="6">
        <v>1</v>
      </c>
      <c r="D38" s="5">
        <v>25795</v>
      </c>
      <c r="E38" s="5">
        <v>16230</v>
      </c>
      <c r="F38" s="5">
        <v>9565</v>
      </c>
      <c r="G38" s="6">
        <v>1</v>
      </c>
      <c r="H38" s="6">
        <v>0.63</v>
      </c>
      <c r="I38" s="6">
        <v>0.37</v>
      </c>
    </row>
    <row r="39" spans="1:9" x14ac:dyDescent="0.25">
      <c r="A39" s="7"/>
    </row>
    <row r="40" spans="1:9" ht="31.5" x14ac:dyDescent="0.25">
      <c r="A40" s="7" t="s">
        <v>168</v>
      </c>
    </row>
    <row r="41" spans="1:9" ht="94.5" x14ac:dyDescent="0.25">
      <c r="A41" s="7" t="s">
        <v>154</v>
      </c>
      <c r="B41" s="4" t="s">
        <v>53</v>
      </c>
      <c r="C41" s="4" t="s">
        <v>54</v>
      </c>
      <c r="D41" s="4" t="s">
        <v>55</v>
      </c>
      <c r="E41" s="4" t="s">
        <v>56</v>
      </c>
      <c r="F41" s="4" t="s">
        <v>57</v>
      </c>
      <c r="G41" s="4" t="s">
        <v>58</v>
      </c>
      <c r="H41" s="4" t="s">
        <v>59</v>
      </c>
      <c r="I41" s="4" t="s">
        <v>60</v>
      </c>
    </row>
    <row r="42" spans="1:9" x14ac:dyDescent="0.25">
      <c r="A42" s="7" t="s">
        <v>155</v>
      </c>
      <c r="B42" s="5">
        <v>15995</v>
      </c>
      <c r="C42" s="6">
        <v>0.57999999999999996</v>
      </c>
      <c r="D42" s="5">
        <v>15810</v>
      </c>
      <c r="E42" s="5">
        <v>12825</v>
      </c>
      <c r="F42" s="5">
        <v>2985</v>
      </c>
      <c r="G42" s="6">
        <v>0.57999999999999996</v>
      </c>
      <c r="H42" s="6">
        <v>0.81</v>
      </c>
      <c r="I42" s="6">
        <v>0.19</v>
      </c>
    </row>
    <row r="43" spans="1:9" x14ac:dyDescent="0.25">
      <c r="A43" s="7" t="s">
        <v>156</v>
      </c>
      <c r="B43" s="5">
        <v>3025</v>
      </c>
      <c r="C43" s="6">
        <v>0.11</v>
      </c>
      <c r="D43" s="5">
        <v>2995</v>
      </c>
      <c r="E43" s="5">
        <v>2430</v>
      </c>
      <c r="F43" s="5">
        <v>565</v>
      </c>
      <c r="G43" s="6">
        <v>0.11</v>
      </c>
      <c r="H43" s="6">
        <v>0.81</v>
      </c>
      <c r="I43" s="6">
        <v>0.19</v>
      </c>
    </row>
    <row r="44" spans="1:9" x14ac:dyDescent="0.25">
      <c r="A44" s="7" t="s">
        <v>157</v>
      </c>
      <c r="B44" s="5">
        <v>1740</v>
      </c>
      <c r="C44" s="6">
        <v>0.06</v>
      </c>
      <c r="D44" s="5">
        <v>1720</v>
      </c>
      <c r="E44" s="5">
        <v>1360</v>
      </c>
      <c r="F44" s="5">
        <v>360</v>
      </c>
      <c r="G44" s="6">
        <v>0.06</v>
      </c>
      <c r="H44" s="6">
        <v>0.79</v>
      </c>
      <c r="I44" s="6">
        <v>0.21</v>
      </c>
    </row>
    <row r="45" spans="1:9" x14ac:dyDescent="0.25">
      <c r="A45" s="7" t="s">
        <v>158</v>
      </c>
      <c r="B45" s="5">
        <v>1715</v>
      </c>
      <c r="C45" s="6">
        <v>0.06</v>
      </c>
      <c r="D45" s="5">
        <v>1690</v>
      </c>
      <c r="E45" s="5">
        <v>1310</v>
      </c>
      <c r="F45" s="5">
        <v>380</v>
      </c>
      <c r="G45" s="6">
        <v>0.06</v>
      </c>
      <c r="H45" s="6">
        <v>0.78</v>
      </c>
      <c r="I45" s="6">
        <v>0.22</v>
      </c>
    </row>
    <row r="46" spans="1:9" x14ac:dyDescent="0.25">
      <c r="A46" s="7" t="s">
        <v>159</v>
      </c>
      <c r="B46" s="5">
        <v>1620</v>
      </c>
      <c r="C46" s="6">
        <v>0.06</v>
      </c>
      <c r="D46" s="5">
        <v>1590</v>
      </c>
      <c r="E46" s="5">
        <v>1245</v>
      </c>
      <c r="F46" s="5">
        <v>345</v>
      </c>
      <c r="G46" s="6">
        <v>0.06</v>
      </c>
      <c r="H46" s="6">
        <v>0.78</v>
      </c>
      <c r="I46" s="6">
        <v>0.22</v>
      </c>
    </row>
    <row r="47" spans="1:9" x14ac:dyDescent="0.25">
      <c r="A47" s="7" t="s">
        <v>160</v>
      </c>
      <c r="B47" s="5">
        <v>70</v>
      </c>
      <c r="C47" s="6">
        <v>0</v>
      </c>
      <c r="D47" s="5">
        <v>70</v>
      </c>
      <c r="E47" s="5">
        <v>50</v>
      </c>
      <c r="F47" s="5">
        <v>15</v>
      </c>
      <c r="G47" s="6">
        <v>0</v>
      </c>
      <c r="H47" s="6">
        <v>0.75</v>
      </c>
      <c r="I47" s="6">
        <v>0.25</v>
      </c>
    </row>
    <row r="48" spans="1:9" x14ac:dyDescent="0.25">
      <c r="A48" s="7" t="s">
        <v>161</v>
      </c>
      <c r="B48" s="5">
        <v>75</v>
      </c>
      <c r="C48" s="6">
        <v>0</v>
      </c>
      <c r="D48" s="5">
        <v>75</v>
      </c>
      <c r="E48" s="5">
        <v>55</v>
      </c>
      <c r="F48" s="5">
        <v>20</v>
      </c>
      <c r="G48" s="6">
        <v>0</v>
      </c>
      <c r="H48" s="6">
        <v>0.75</v>
      </c>
      <c r="I48" s="6">
        <v>0.25</v>
      </c>
    </row>
    <row r="49" spans="1:9" x14ac:dyDescent="0.25">
      <c r="A49" s="7" t="s">
        <v>162</v>
      </c>
      <c r="B49" s="5">
        <v>10</v>
      </c>
      <c r="C49" s="6">
        <v>0</v>
      </c>
      <c r="D49" s="5">
        <v>10</v>
      </c>
      <c r="E49" s="5">
        <v>5</v>
      </c>
      <c r="F49" s="5">
        <v>5</v>
      </c>
      <c r="G49" s="6">
        <v>0</v>
      </c>
      <c r="H49" s="6">
        <v>0.63</v>
      </c>
      <c r="I49" s="6">
        <v>0.38</v>
      </c>
    </row>
    <row r="50" spans="1:9" x14ac:dyDescent="0.25">
      <c r="A50" s="7" t="s">
        <v>163</v>
      </c>
      <c r="B50" s="5">
        <v>100</v>
      </c>
      <c r="C50" s="6">
        <v>0</v>
      </c>
      <c r="D50" s="5">
        <v>95</v>
      </c>
      <c r="E50" s="5">
        <v>45</v>
      </c>
      <c r="F50" s="5">
        <v>50</v>
      </c>
      <c r="G50" s="6">
        <v>0</v>
      </c>
      <c r="H50" s="6">
        <v>0.46</v>
      </c>
      <c r="I50" s="6">
        <v>0.54</v>
      </c>
    </row>
    <row r="51" spans="1:9" x14ac:dyDescent="0.25">
      <c r="A51" s="7" t="s">
        <v>164</v>
      </c>
      <c r="B51" s="5">
        <v>105</v>
      </c>
      <c r="C51" s="6">
        <v>0</v>
      </c>
      <c r="D51" s="5">
        <v>105</v>
      </c>
      <c r="E51" s="5">
        <v>85</v>
      </c>
      <c r="F51" s="5">
        <v>15</v>
      </c>
      <c r="G51" s="6">
        <v>0</v>
      </c>
      <c r="H51" s="6">
        <v>0.84</v>
      </c>
      <c r="I51" s="6">
        <v>0.17</v>
      </c>
    </row>
    <row r="52" spans="1:9" x14ac:dyDescent="0.25">
      <c r="A52" s="7" t="s">
        <v>165</v>
      </c>
      <c r="B52" s="5">
        <v>145</v>
      </c>
      <c r="C52" s="6">
        <v>0.01</v>
      </c>
      <c r="D52" s="5">
        <v>145</v>
      </c>
      <c r="E52" s="5">
        <v>120</v>
      </c>
      <c r="F52" s="5">
        <v>20</v>
      </c>
      <c r="G52" s="6">
        <v>0.01</v>
      </c>
      <c r="H52" s="6">
        <v>0.85</v>
      </c>
      <c r="I52" s="6">
        <v>0.15</v>
      </c>
    </row>
    <row r="53" spans="1:9" x14ac:dyDescent="0.25">
      <c r="A53" s="7" t="s">
        <v>67</v>
      </c>
      <c r="B53" s="5">
        <v>3205</v>
      </c>
      <c r="C53" s="6">
        <v>0.12</v>
      </c>
      <c r="D53" s="5">
        <v>3155</v>
      </c>
      <c r="E53" s="5">
        <v>2645</v>
      </c>
      <c r="F53" s="5">
        <v>510</v>
      </c>
      <c r="G53" s="6">
        <v>0.11</v>
      </c>
      <c r="H53" s="6">
        <v>0.84</v>
      </c>
      <c r="I53" s="6">
        <v>0.16</v>
      </c>
    </row>
    <row r="54" spans="1:9" x14ac:dyDescent="0.25">
      <c r="A54" s="7" t="s">
        <v>69</v>
      </c>
      <c r="B54" s="5">
        <v>27805</v>
      </c>
      <c r="C54" s="6">
        <v>1</v>
      </c>
      <c r="D54" s="5">
        <v>27450</v>
      </c>
      <c r="E54" s="5">
        <v>22180</v>
      </c>
      <c r="F54" s="5">
        <v>5270</v>
      </c>
      <c r="G54" s="6">
        <v>1</v>
      </c>
      <c r="H54" s="6">
        <v>0.81</v>
      </c>
      <c r="I54" s="6">
        <v>0.19</v>
      </c>
    </row>
    <row r="55" spans="1:9" x14ac:dyDescent="0.25">
      <c r="A55" s="7"/>
    </row>
    <row r="56" spans="1:9" ht="31.5" x14ac:dyDescent="0.25">
      <c r="A56" s="7" t="s">
        <v>169</v>
      </c>
    </row>
    <row r="57" spans="1:9" ht="94.5" x14ac:dyDescent="0.25">
      <c r="A57" s="7" t="s">
        <v>154</v>
      </c>
      <c r="B57" s="4" t="s">
        <v>53</v>
      </c>
      <c r="C57" s="4" t="s">
        <v>54</v>
      </c>
      <c r="D57" s="4" t="s">
        <v>55</v>
      </c>
      <c r="E57" s="4" t="s">
        <v>56</v>
      </c>
      <c r="F57" s="4" t="s">
        <v>57</v>
      </c>
      <c r="G57" s="4" t="s">
        <v>58</v>
      </c>
      <c r="H57" s="4" t="s">
        <v>59</v>
      </c>
      <c r="I57" s="4" t="s">
        <v>60</v>
      </c>
    </row>
    <row r="58" spans="1:9" x14ac:dyDescent="0.25">
      <c r="A58" s="7" t="s">
        <v>155</v>
      </c>
      <c r="B58" s="5">
        <v>2900</v>
      </c>
      <c r="C58" s="6">
        <v>0.37</v>
      </c>
      <c r="D58" s="5">
        <v>2600</v>
      </c>
      <c r="E58" s="5">
        <v>2055</v>
      </c>
      <c r="F58" s="5">
        <v>540</v>
      </c>
      <c r="G58" s="6">
        <v>0.36</v>
      </c>
      <c r="H58" s="6">
        <v>0.79</v>
      </c>
      <c r="I58" s="6">
        <v>0.21</v>
      </c>
    </row>
    <row r="59" spans="1:9" x14ac:dyDescent="0.25">
      <c r="A59" s="7" t="s">
        <v>156</v>
      </c>
      <c r="B59" s="5">
        <v>875</v>
      </c>
      <c r="C59" s="6">
        <v>0.11</v>
      </c>
      <c r="D59" s="5">
        <v>780</v>
      </c>
      <c r="E59" s="5">
        <v>625</v>
      </c>
      <c r="F59" s="5">
        <v>155</v>
      </c>
      <c r="G59" s="6">
        <v>0.11</v>
      </c>
      <c r="H59" s="6">
        <v>0.8</v>
      </c>
      <c r="I59" s="6">
        <v>0.2</v>
      </c>
    </row>
    <row r="60" spans="1:9" x14ac:dyDescent="0.25">
      <c r="A60" s="7" t="s">
        <v>157</v>
      </c>
      <c r="B60" s="5">
        <v>900</v>
      </c>
      <c r="C60" s="6">
        <v>0.11</v>
      </c>
      <c r="D60" s="5">
        <v>795</v>
      </c>
      <c r="E60" s="5">
        <v>610</v>
      </c>
      <c r="F60" s="5">
        <v>180</v>
      </c>
      <c r="G60" s="6">
        <v>0.11</v>
      </c>
      <c r="H60" s="6">
        <v>0.77</v>
      </c>
      <c r="I60" s="6">
        <v>0.23</v>
      </c>
    </row>
    <row r="61" spans="1:9" x14ac:dyDescent="0.25">
      <c r="A61" s="7" t="s">
        <v>158</v>
      </c>
      <c r="B61" s="5">
        <v>190</v>
      </c>
      <c r="C61" s="6">
        <v>0.02</v>
      </c>
      <c r="D61" s="5">
        <v>160</v>
      </c>
      <c r="E61" s="5">
        <v>100</v>
      </c>
      <c r="F61" s="5">
        <v>55</v>
      </c>
      <c r="G61" s="6">
        <v>0.02</v>
      </c>
      <c r="H61" s="6">
        <v>0.64</v>
      </c>
      <c r="I61" s="6">
        <v>0.36</v>
      </c>
    </row>
    <row r="62" spans="1:9" x14ac:dyDescent="0.25">
      <c r="A62" s="7" t="s">
        <v>159</v>
      </c>
      <c r="B62" s="5">
        <v>65</v>
      </c>
      <c r="C62" s="6">
        <v>0.01</v>
      </c>
      <c r="D62" s="5">
        <v>55</v>
      </c>
      <c r="E62" s="5">
        <v>40</v>
      </c>
      <c r="F62" s="5">
        <v>15</v>
      </c>
      <c r="G62" s="6">
        <v>0.01</v>
      </c>
      <c r="H62" s="6">
        <v>0.7</v>
      </c>
      <c r="I62" s="6">
        <v>0.3</v>
      </c>
    </row>
    <row r="63" spans="1:9" x14ac:dyDescent="0.25">
      <c r="A63" s="7" t="s">
        <v>160</v>
      </c>
      <c r="B63" s="5">
        <v>10</v>
      </c>
      <c r="C63" s="6">
        <v>0</v>
      </c>
      <c r="D63" s="5">
        <v>10</v>
      </c>
      <c r="E63" s="5">
        <v>5</v>
      </c>
      <c r="F63" s="5">
        <v>5</v>
      </c>
      <c r="G63" s="6">
        <v>0</v>
      </c>
      <c r="H63" s="6">
        <v>0.7</v>
      </c>
      <c r="I63" s="6">
        <v>0.3</v>
      </c>
    </row>
    <row r="64" spans="1:9" x14ac:dyDescent="0.25">
      <c r="A64" s="7" t="s">
        <v>161</v>
      </c>
      <c r="B64" s="5">
        <v>10</v>
      </c>
      <c r="C64" s="6">
        <v>0</v>
      </c>
      <c r="D64" s="5">
        <v>5</v>
      </c>
      <c r="E64" s="6" t="s">
        <v>74</v>
      </c>
      <c r="F64" s="5" t="s">
        <v>74</v>
      </c>
      <c r="G64" s="6">
        <v>0</v>
      </c>
      <c r="H64" s="6" t="s">
        <v>74</v>
      </c>
      <c r="I64" s="6" t="s">
        <v>74</v>
      </c>
    </row>
    <row r="65" spans="1:9" x14ac:dyDescent="0.25">
      <c r="A65" s="7" t="s">
        <v>162</v>
      </c>
      <c r="B65" s="5">
        <v>5</v>
      </c>
      <c r="C65" s="6">
        <v>0</v>
      </c>
      <c r="D65" s="5">
        <v>5</v>
      </c>
      <c r="E65" s="5" t="s">
        <v>74</v>
      </c>
      <c r="F65" s="5" t="s">
        <v>74</v>
      </c>
      <c r="G65" s="6">
        <v>0</v>
      </c>
      <c r="H65" s="6" t="s">
        <v>74</v>
      </c>
      <c r="I65" s="6" t="s">
        <v>74</v>
      </c>
    </row>
    <row r="66" spans="1:9" x14ac:dyDescent="0.25">
      <c r="A66" s="7" t="s">
        <v>163</v>
      </c>
      <c r="B66" s="5">
        <v>5</v>
      </c>
      <c r="C66" s="6">
        <v>0</v>
      </c>
      <c r="D66" s="5">
        <v>5</v>
      </c>
      <c r="E66" s="5" t="s">
        <v>74</v>
      </c>
      <c r="F66" s="6" t="s">
        <v>74</v>
      </c>
      <c r="G66" s="6">
        <v>0</v>
      </c>
      <c r="H66" s="6" t="s">
        <v>74</v>
      </c>
      <c r="I66" s="6" t="s">
        <v>74</v>
      </c>
    </row>
    <row r="67" spans="1:9" x14ac:dyDescent="0.25">
      <c r="A67" s="7" t="s">
        <v>164</v>
      </c>
      <c r="B67" s="5">
        <v>15</v>
      </c>
      <c r="C67" s="6">
        <v>0</v>
      </c>
      <c r="D67" s="5">
        <v>10</v>
      </c>
      <c r="E67" s="6" t="s">
        <v>74</v>
      </c>
      <c r="F67" s="5" t="s">
        <v>74</v>
      </c>
      <c r="G67" s="6">
        <v>0</v>
      </c>
      <c r="H67" s="6" t="s">
        <v>74</v>
      </c>
      <c r="I67" s="6" t="s">
        <v>74</v>
      </c>
    </row>
    <row r="68" spans="1:9" x14ac:dyDescent="0.25">
      <c r="A68" s="7" t="s">
        <v>165</v>
      </c>
      <c r="B68" s="5">
        <v>40</v>
      </c>
      <c r="C68" s="6">
        <v>0</v>
      </c>
      <c r="D68" s="5">
        <v>30</v>
      </c>
      <c r="E68" s="5">
        <v>30</v>
      </c>
      <c r="F68" s="5">
        <v>5</v>
      </c>
      <c r="G68" s="6">
        <v>0</v>
      </c>
      <c r="H68" s="6">
        <v>0.88</v>
      </c>
      <c r="I68" s="6">
        <v>0.13</v>
      </c>
    </row>
    <row r="69" spans="1:9" x14ac:dyDescent="0.25">
      <c r="A69" s="7" t="s">
        <v>67</v>
      </c>
      <c r="B69" s="5">
        <v>2935</v>
      </c>
      <c r="C69" s="6">
        <v>0.37</v>
      </c>
      <c r="D69" s="5">
        <v>2720</v>
      </c>
      <c r="E69" s="5">
        <v>2340</v>
      </c>
      <c r="F69" s="5">
        <v>380</v>
      </c>
      <c r="G69" s="6">
        <v>0.38</v>
      </c>
      <c r="H69" s="6">
        <v>0.86</v>
      </c>
      <c r="I69" s="6">
        <v>0.14000000000000001</v>
      </c>
    </row>
    <row r="70" spans="1:9" x14ac:dyDescent="0.25">
      <c r="A70" s="7" t="s">
        <v>69</v>
      </c>
      <c r="B70" s="5">
        <v>7945</v>
      </c>
      <c r="C70" s="6">
        <v>1</v>
      </c>
      <c r="D70" s="5">
        <v>7170</v>
      </c>
      <c r="E70" s="5">
        <v>5825</v>
      </c>
      <c r="F70" s="5">
        <v>1345</v>
      </c>
      <c r="G70" s="6">
        <v>1</v>
      </c>
      <c r="H70" s="6">
        <v>0.81</v>
      </c>
      <c r="I70" s="6">
        <v>0.19</v>
      </c>
    </row>
    <row r="71" spans="1:9" x14ac:dyDescent="0.25">
      <c r="A71" s="7"/>
    </row>
    <row r="72" spans="1:9" ht="31.5" x14ac:dyDescent="0.25">
      <c r="A72" s="7" t="s">
        <v>170</v>
      </c>
    </row>
    <row r="73" spans="1:9" ht="94.5" x14ac:dyDescent="0.25">
      <c r="A73" s="7" t="s">
        <v>154</v>
      </c>
      <c r="B73" s="4" t="s">
        <v>53</v>
      </c>
      <c r="C73" s="4" t="s">
        <v>54</v>
      </c>
      <c r="D73" s="4" t="s">
        <v>55</v>
      </c>
      <c r="E73" s="4" t="s">
        <v>56</v>
      </c>
      <c r="F73" s="4" t="s">
        <v>57</v>
      </c>
      <c r="G73" s="4" t="s">
        <v>58</v>
      </c>
      <c r="H73" s="4" t="s">
        <v>59</v>
      </c>
      <c r="I73" s="4" t="s">
        <v>60</v>
      </c>
    </row>
    <row r="74" spans="1:9" x14ac:dyDescent="0.25">
      <c r="A74" s="7" t="s">
        <v>155</v>
      </c>
      <c r="B74" s="5">
        <v>1225</v>
      </c>
      <c r="C74" s="6">
        <v>0.76</v>
      </c>
      <c r="D74" s="5">
        <v>1180</v>
      </c>
      <c r="E74" s="5">
        <v>480</v>
      </c>
      <c r="F74" s="5">
        <v>700</v>
      </c>
      <c r="G74" s="6">
        <v>0.76</v>
      </c>
      <c r="H74" s="6">
        <v>0.41</v>
      </c>
      <c r="I74" s="6">
        <v>0.59</v>
      </c>
    </row>
    <row r="75" spans="1:9" x14ac:dyDescent="0.25">
      <c r="A75" s="7" t="s">
        <v>156</v>
      </c>
      <c r="B75" s="5">
        <v>125</v>
      </c>
      <c r="C75" s="6">
        <v>0.08</v>
      </c>
      <c r="D75" s="5">
        <v>115</v>
      </c>
      <c r="E75" s="5">
        <v>45</v>
      </c>
      <c r="F75" s="5">
        <v>75</v>
      </c>
      <c r="G75" s="6">
        <v>0.08</v>
      </c>
      <c r="H75" s="6">
        <v>0.38</v>
      </c>
      <c r="I75" s="6">
        <v>0.62</v>
      </c>
    </row>
    <row r="76" spans="1:9" x14ac:dyDescent="0.25">
      <c r="A76" s="7" t="s">
        <v>157</v>
      </c>
      <c r="B76" s="5">
        <v>65</v>
      </c>
      <c r="C76" s="6">
        <v>0.04</v>
      </c>
      <c r="D76" s="5">
        <v>55</v>
      </c>
      <c r="E76" s="5">
        <v>25</v>
      </c>
      <c r="F76" s="5">
        <v>35</v>
      </c>
      <c r="G76" s="6">
        <v>0.04</v>
      </c>
      <c r="H76" s="6">
        <v>0.42</v>
      </c>
      <c r="I76" s="6">
        <v>0.57999999999999996</v>
      </c>
    </row>
    <row r="77" spans="1:9" x14ac:dyDescent="0.25">
      <c r="A77" s="7" t="s">
        <v>158</v>
      </c>
      <c r="B77" s="5">
        <v>50</v>
      </c>
      <c r="C77" s="6">
        <v>0.03</v>
      </c>
      <c r="D77" s="5">
        <v>50</v>
      </c>
      <c r="E77" s="5">
        <v>15</v>
      </c>
      <c r="F77" s="5">
        <v>35</v>
      </c>
      <c r="G77" s="6">
        <v>0.03</v>
      </c>
      <c r="H77" s="6">
        <v>0.31</v>
      </c>
      <c r="I77" s="6">
        <v>0.69</v>
      </c>
    </row>
    <row r="78" spans="1:9" x14ac:dyDescent="0.25">
      <c r="A78" s="7" t="s">
        <v>159</v>
      </c>
      <c r="B78" s="5">
        <v>30</v>
      </c>
      <c r="C78" s="6">
        <v>0.02</v>
      </c>
      <c r="D78" s="5">
        <v>30</v>
      </c>
      <c r="E78" s="5">
        <v>10</v>
      </c>
      <c r="F78" s="5">
        <v>20</v>
      </c>
      <c r="G78" s="6">
        <v>0.02</v>
      </c>
      <c r="H78" s="6">
        <v>0.28999999999999998</v>
      </c>
      <c r="I78" s="6">
        <v>0.71</v>
      </c>
    </row>
    <row r="79" spans="1:9" x14ac:dyDescent="0.25">
      <c r="A79" s="7" t="s">
        <v>160</v>
      </c>
      <c r="B79" s="5" t="s">
        <v>74</v>
      </c>
      <c r="C79" s="6" t="s">
        <v>74</v>
      </c>
      <c r="D79" s="5" t="s">
        <v>74</v>
      </c>
      <c r="E79" s="5" t="s">
        <v>74</v>
      </c>
      <c r="F79" s="6" t="s">
        <v>74</v>
      </c>
      <c r="G79" s="6" t="s">
        <v>74</v>
      </c>
      <c r="H79" s="6" t="s">
        <v>74</v>
      </c>
      <c r="I79" s="6" t="s">
        <v>74</v>
      </c>
    </row>
    <row r="80" spans="1:9" x14ac:dyDescent="0.25">
      <c r="A80" s="7" t="s">
        <v>164</v>
      </c>
      <c r="B80" s="5">
        <v>5</v>
      </c>
      <c r="C80" s="6">
        <v>0</v>
      </c>
      <c r="D80" s="5">
        <v>5</v>
      </c>
      <c r="E80" s="5" t="s">
        <v>74</v>
      </c>
      <c r="F80" s="6" t="s">
        <v>74</v>
      </c>
      <c r="G80" s="6">
        <v>0</v>
      </c>
      <c r="H80" s="6" t="s">
        <v>74</v>
      </c>
      <c r="I80" s="6" t="s">
        <v>74</v>
      </c>
    </row>
    <row r="81" spans="1:9" x14ac:dyDescent="0.25">
      <c r="A81" s="7" t="s">
        <v>165</v>
      </c>
      <c r="B81" s="5">
        <v>5</v>
      </c>
      <c r="C81" s="6">
        <v>0</v>
      </c>
      <c r="D81" s="5">
        <v>5</v>
      </c>
      <c r="E81" s="5" t="s">
        <v>74</v>
      </c>
      <c r="F81" s="5" t="s">
        <v>74</v>
      </c>
      <c r="G81" s="6">
        <v>0</v>
      </c>
      <c r="H81" s="6" t="s">
        <v>74</v>
      </c>
      <c r="I81" s="6" t="s">
        <v>74</v>
      </c>
    </row>
    <row r="82" spans="1:9" x14ac:dyDescent="0.25">
      <c r="A82" s="7" t="s">
        <v>67</v>
      </c>
      <c r="B82" s="5">
        <v>115</v>
      </c>
      <c r="C82" s="6">
        <v>7.0000000000000007E-2</v>
      </c>
      <c r="D82" s="5">
        <v>110</v>
      </c>
      <c r="E82" s="5">
        <v>45</v>
      </c>
      <c r="F82" s="5">
        <v>65</v>
      </c>
      <c r="G82" s="6">
        <v>7.0000000000000007E-2</v>
      </c>
      <c r="H82" s="6">
        <v>0.41</v>
      </c>
      <c r="I82" s="6">
        <v>0.59</v>
      </c>
    </row>
    <row r="83" spans="1:9" x14ac:dyDescent="0.25">
      <c r="A83" s="7" t="s">
        <v>69</v>
      </c>
      <c r="B83" s="5">
        <v>1620</v>
      </c>
      <c r="C83" s="6">
        <v>1</v>
      </c>
      <c r="D83" s="5">
        <v>1550</v>
      </c>
      <c r="E83" s="5">
        <v>620</v>
      </c>
      <c r="F83" s="5">
        <v>930</v>
      </c>
      <c r="G83" s="6">
        <v>1</v>
      </c>
      <c r="H83" s="6">
        <v>0.4</v>
      </c>
      <c r="I83" s="6">
        <v>0.6</v>
      </c>
    </row>
    <row r="84" spans="1:9" x14ac:dyDescent="0.25">
      <c r="A84" s="7"/>
    </row>
    <row r="85" spans="1:9" ht="31.5" x14ac:dyDescent="0.25">
      <c r="A85" s="7" t="s">
        <v>171</v>
      </c>
    </row>
    <row r="86" spans="1:9" ht="94.5" x14ac:dyDescent="0.25">
      <c r="A86" s="7" t="s">
        <v>154</v>
      </c>
      <c r="B86" s="4" t="s">
        <v>53</v>
      </c>
      <c r="C86" s="4" t="s">
        <v>54</v>
      </c>
      <c r="D86" s="4" t="s">
        <v>55</v>
      </c>
      <c r="E86" s="4" t="s">
        <v>56</v>
      </c>
      <c r="F86" s="4" t="s">
        <v>57</v>
      </c>
      <c r="G86" s="4" t="s">
        <v>58</v>
      </c>
      <c r="H86" s="4" t="s">
        <v>59</v>
      </c>
      <c r="I86" s="4" t="s">
        <v>60</v>
      </c>
    </row>
    <row r="87" spans="1:9" x14ac:dyDescent="0.25">
      <c r="A87" s="7" t="s">
        <v>155</v>
      </c>
      <c r="B87" s="5">
        <v>2935</v>
      </c>
      <c r="C87" s="6">
        <v>0.64</v>
      </c>
      <c r="D87" s="5">
        <v>2850</v>
      </c>
      <c r="E87" s="5">
        <v>2130</v>
      </c>
      <c r="F87" s="5">
        <v>715</v>
      </c>
      <c r="G87" s="6">
        <v>0.64</v>
      </c>
      <c r="H87" s="6">
        <v>0.75</v>
      </c>
      <c r="I87" s="6">
        <v>0.25</v>
      </c>
    </row>
    <row r="88" spans="1:9" x14ac:dyDescent="0.25">
      <c r="A88" s="7" t="s">
        <v>156</v>
      </c>
      <c r="B88" s="5">
        <v>530</v>
      </c>
      <c r="C88" s="6">
        <v>0.12</v>
      </c>
      <c r="D88" s="5">
        <v>520</v>
      </c>
      <c r="E88" s="5">
        <v>375</v>
      </c>
      <c r="F88" s="5">
        <v>140</v>
      </c>
      <c r="G88" s="6">
        <v>0.12</v>
      </c>
      <c r="H88" s="6">
        <v>0.73</v>
      </c>
      <c r="I88" s="6">
        <v>0.27</v>
      </c>
    </row>
    <row r="89" spans="1:9" x14ac:dyDescent="0.25">
      <c r="A89" s="7" t="s">
        <v>157</v>
      </c>
      <c r="B89" s="5">
        <v>385</v>
      </c>
      <c r="C89" s="6">
        <v>0.08</v>
      </c>
      <c r="D89" s="5">
        <v>380</v>
      </c>
      <c r="E89" s="5">
        <v>295</v>
      </c>
      <c r="F89" s="5">
        <v>85</v>
      </c>
      <c r="G89" s="6">
        <v>0.08</v>
      </c>
      <c r="H89" s="6">
        <v>0.78</v>
      </c>
      <c r="I89" s="6">
        <v>0.22</v>
      </c>
    </row>
    <row r="90" spans="1:9" x14ac:dyDescent="0.25">
      <c r="A90" s="7" t="s">
        <v>158</v>
      </c>
      <c r="B90" s="5">
        <v>145</v>
      </c>
      <c r="C90" s="6">
        <v>0.03</v>
      </c>
      <c r="D90" s="5">
        <v>145</v>
      </c>
      <c r="E90" s="5">
        <v>105</v>
      </c>
      <c r="F90" s="5">
        <v>35</v>
      </c>
      <c r="G90" s="6">
        <v>0.03</v>
      </c>
      <c r="H90" s="6">
        <v>0.74</v>
      </c>
      <c r="I90" s="6">
        <v>0.26</v>
      </c>
    </row>
    <row r="91" spans="1:9" x14ac:dyDescent="0.25">
      <c r="A91" s="7" t="s">
        <v>159</v>
      </c>
      <c r="B91" s="5">
        <v>230</v>
      </c>
      <c r="C91" s="6">
        <v>0.05</v>
      </c>
      <c r="D91" s="5">
        <v>225</v>
      </c>
      <c r="E91" s="5">
        <v>160</v>
      </c>
      <c r="F91" s="5">
        <v>65</v>
      </c>
      <c r="G91" s="6">
        <v>0.05</v>
      </c>
      <c r="H91" s="6">
        <v>0.7</v>
      </c>
      <c r="I91" s="6">
        <v>0.3</v>
      </c>
    </row>
    <row r="92" spans="1:9" x14ac:dyDescent="0.25">
      <c r="A92" s="7" t="s">
        <v>160</v>
      </c>
      <c r="B92" s="5" t="s">
        <v>74</v>
      </c>
      <c r="C92" s="6" t="s">
        <v>74</v>
      </c>
      <c r="D92" s="5" t="s">
        <v>74</v>
      </c>
      <c r="E92" s="5" t="s">
        <v>74</v>
      </c>
      <c r="F92" s="5" t="s">
        <v>74</v>
      </c>
      <c r="G92" s="6" t="s">
        <v>74</v>
      </c>
      <c r="H92" s="6" t="s">
        <v>74</v>
      </c>
      <c r="I92" s="6" t="s">
        <v>74</v>
      </c>
    </row>
    <row r="93" spans="1:9" x14ac:dyDescent="0.25">
      <c r="A93" s="7" t="s">
        <v>161</v>
      </c>
      <c r="B93" s="5">
        <v>10</v>
      </c>
      <c r="C93" s="6">
        <v>0</v>
      </c>
      <c r="D93" s="5">
        <v>10</v>
      </c>
      <c r="E93" s="5">
        <v>10</v>
      </c>
      <c r="F93" s="5">
        <v>5</v>
      </c>
      <c r="G93" s="6">
        <v>0</v>
      </c>
      <c r="H93" s="6">
        <v>0.67</v>
      </c>
      <c r="I93" s="6">
        <v>0.33</v>
      </c>
    </row>
    <row r="94" spans="1:9" x14ac:dyDescent="0.25">
      <c r="A94" s="7" t="s">
        <v>162</v>
      </c>
      <c r="B94" s="5" t="s">
        <v>74</v>
      </c>
      <c r="C94" s="6" t="s">
        <v>74</v>
      </c>
      <c r="D94" s="5" t="s">
        <v>74</v>
      </c>
      <c r="E94" s="5" t="s">
        <v>74</v>
      </c>
      <c r="F94" s="6" t="s">
        <v>74</v>
      </c>
      <c r="G94" s="6" t="s">
        <v>74</v>
      </c>
      <c r="H94" s="6" t="s">
        <v>74</v>
      </c>
      <c r="I94" s="6" t="s">
        <v>74</v>
      </c>
    </row>
    <row r="95" spans="1:9" x14ac:dyDescent="0.25">
      <c r="A95" s="7" t="s">
        <v>163</v>
      </c>
      <c r="B95" s="5">
        <v>5</v>
      </c>
      <c r="C95" s="6">
        <v>0</v>
      </c>
      <c r="D95" s="5">
        <v>5</v>
      </c>
      <c r="E95" s="6" t="s">
        <v>74</v>
      </c>
      <c r="F95" s="5" t="s">
        <v>74</v>
      </c>
      <c r="G95" s="6">
        <v>0</v>
      </c>
      <c r="H95" s="6" t="s">
        <v>74</v>
      </c>
      <c r="I95" s="6" t="s">
        <v>74</v>
      </c>
    </row>
    <row r="96" spans="1:9" x14ac:dyDescent="0.25">
      <c r="A96" s="7" t="s">
        <v>164</v>
      </c>
      <c r="B96" s="5">
        <v>10</v>
      </c>
      <c r="C96" s="6">
        <v>0</v>
      </c>
      <c r="D96" s="5">
        <v>10</v>
      </c>
      <c r="E96" s="6" t="s">
        <v>74</v>
      </c>
      <c r="F96" s="5" t="s">
        <v>74</v>
      </c>
      <c r="G96" s="6">
        <v>0</v>
      </c>
      <c r="H96" s="6" t="s">
        <v>74</v>
      </c>
      <c r="I96" s="6" t="s">
        <v>74</v>
      </c>
    </row>
    <row r="97" spans="1:9" x14ac:dyDescent="0.25">
      <c r="A97" s="7" t="s">
        <v>165</v>
      </c>
      <c r="B97" s="5">
        <v>10</v>
      </c>
      <c r="C97" s="6">
        <v>0</v>
      </c>
      <c r="D97" s="5">
        <v>10</v>
      </c>
      <c r="E97" s="5">
        <v>5</v>
      </c>
      <c r="F97" s="5">
        <v>5</v>
      </c>
      <c r="G97" s="6">
        <v>0</v>
      </c>
      <c r="H97" s="6">
        <v>0.55000000000000004</v>
      </c>
      <c r="I97" s="6">
        <v>0.45</v>
      </c>
    </row>
    <row r="98" spans="1:9" x14ac:dyDescent="0.25">
      <c r="A98" s="7" t="s">
        <v>67</v>
      </c>
      <c r="B98" s="5">
        <v>330</v>
      </c>
      <c r="C98" s="6">
        <v>7.0000000000000007E-2</v>
      </c>
      <c r="D98" s="5">
        <v>325</v>
      </c>
      <c r="E98" s="5">
        <v>255</v>
      </c>
      <c r="F98" s="5">
        <v>70</v>
      </c>
      <c r="G98" s="6">
        <v>7.0000000000000007E-2</v>
      </c>
      <c r="H98" s="6">
        <v>0.79</v>
      </c>
      <c r="I98" s="6">
        <v>0.21</v>
      </c>
    </row>
    <row r="99" spans="1:9" x14ac:dyDescent="0.25">
      <c r="A99" s="7" t="s">
        <v>69</v>
      </c>
      <c r="B99" s="5">
        <v>4600</v>
      </c>
      <c r="C99" s="6">
        <v>1</v>
      </c>
      <c r="D99" s="5">
        <v>4480</v>
      </c>
      <c r="E99" s="5">
        <v>3350</v>
      </c>
      <c r="F99" s="5">
        <v>1130</v>
      </c>
      <c r="G99" s="6">
        <v>1</v>
      </c>
      <c r="H99" s="6">
        <v>0.75</v>
      </c>
      <c r="I99" s="6">
        <v>0.25</v>
      </c>
    </row>
    <row r="100" spans="1:9" x14ac:dyDescent="0.25">
      <c r="A100" s="7"/>
    </row>
    <row r="101" spans="1:9" ht="31.5" x14ac:dyDescent="0.25">
      <c r="A101" s="7" t="s">
        <v>172</v>
      </c>
    </row>
    <row r="102" spans="1:9" ht="94.5" x14ac:dyDescent="0.25">
      <c r="A102" s="7" t="s">
        <v>154</v>
      </c>
      <c r="B102" s="4" t="s">
        <v>53</v>
      </c>
      <c r="C102" s="4" t="s">
        <v>54</v>
      </c>
      <c r="D102" s="4" t="s">
        <v>55</v>
      </c>
      <c r="E102" s="4" t="s">
        <v>56</v>
      </c>
      <c r="F102" s="4" t="s">
        <v>57</v>
      </c>
      <c r="G102" s="4" t="s">
        <v>58</v>
      </c>
      <c r="H102" s="4" t="s">
        <v>59</v>
      </c>
      <c r="I102" s="4" t="s">
        <v>60</v>
      </c>
    </row>
    <row r="103" spans="1:9" x14ac:dyDescent="0.25">
      <c r="A103" s="7" t="s">
        <v>155</v>
      </c>
      <c r="B103" s="5">
        <v>7605</v>
      </c>
      <c r="C103" s="6">
        <v>0.66</v>
      </c>
      <c r="D103" s="5">
        <v>7045</v>
      </c>
      <c r="E103" s="5">
        <v>6005</v>
      </c>
      <c r="F103" s="5">
        <v>1040</v>
      </c>
      <c r="G103" s="6">
        <v>0.67</v>
      </c>
      <c r="H103" s="6">
        <v>0.85</v>
      </c>
      <c r="I103" s="6">
        <v>0.15</v>
      </c>
    </row>
    <row r="104" spans="1:9" x14ac:dyDescent="0.25">
      <c r="A104" s="7" t="s">
        <v>156</v>
      </c>
      <c r="B104" s="5">
        <v>1280</v>
      </c>
      <c r="C104" s="6">
        <v>0.11</v>
      </c>
      <c r="D104" s="5">
        <v>1190</v>
      </c>
      <c r="E104" s="5">
        <v>1025</v>
      </c>
      <c r="F104" s="5">
        <v>160</v>
      </c>
      <c r="G104" s="6">
        <v>0.11</v>
      </c>
      <c r="H104" s="6">
        <v>0.86</v>
      </c>
      <c r="I104" s="6">
        <v>0.14000000000000001</v>
      </c>
    </row>
    <row r="105" spans="1:9" x14ac:dyDescent="0.25">
      <c r="A105" s="7" t="s">
        <v>157</v>
      </c>
      <c r="B105" s="5">
        <v>970</v>
      </c>
      <c r="C105" s="6">
        <v>0.08</v>
      </c>
      <c r="D105" s="5">
        <v>905</v>
      </c>
      <c r="E105" s="5">
        <v>790</v>
      </c>
      <c r="F105" s="5">
        <v>120</v>
      </c>
      <c r="G105" s="6">
        <v>0.09</v>
      </c>
      <c r="H105" s="6">
        <v>0.87</v>
      </c>
      <c r="I105" s="6">
        <v>0.13</v>
      </c>
    </row>
    <row r="106" spans="1:9" x14ac:dyDescent="0.25">
      <c r="A106" s="7" t="s">
        <v>158</v>
      </c>
      <c r="B106" s="5">
        <v>445</v>
      </c>
      <c r="C106" s="6">
        <v>0.04</v>
      </c>
      <c r="D106" s="5">
        <v>395</v>
      </c>
      <c r="E106" s="5">
        <v>345</v>
      </c>
      <c r="F106" s="5">
        <v>50</v>
      </c>
      <c r="G106" s="6">
        <v>0.04</v>
      </c>
      <c r="H106" s="6">
        <v>0.88</v>
      </c>
      <c r="I106" s="6">
        <v>0.12</v>
      </c>
    </row>
    <row r="107" spans="1:9" x14ac:dyDescent="0.25">
      <c r="A107" s="7" t="s">
        <v>159</v>
      </c>
      <c r="B107" s="5">
        <v>245</v>
      </c>
      <c r="C107" s="6">
        <v>0.02</v>
      </c>
      <c r="D107" s="5">
        <v>210</v>
      </c>
      <c r="E107" s="5">
        <v>180</v>
      </c>
      <c r="F107" s="5">
        <v>25</v>
      </c>
      <c r="G107" s="6">
        <v>0.02</v>
      </c>
      <c r="H107" s="6">
        <v>0.87</v>
      </c>
      <c r="I107" s="6">
        <v>0.13</v>
      </c>
    </row>
    <row r="108" spans="1:9" x14ac:dyDescent="0.25">
      <c r="A108" s="7" t="s">
        <v>160</v>
      </c>
      <c r="B108" s="5">
        <v>15</v>
      </c>
      <c r="C108" s="6">
        <v>0</v>
      </c>
      <c r="D108" s="5">
        <v>10</v>
      </c>
      <c r="E108" s="6" t="s">
        <v>74</v>
      </c>
      <c r="F108" s="5" t="s">
        <v>74</v>
      </c>
      <c r="G108" s="6">
        <v>0</v>
      </c>
      <c r="H108" s="6" t="s">
        <v>74</v>
      </c>
      <c r="I108" s="6" t="s">
        <v>74</v>
      </c>
    </row>
    <row r="109" spans="1:9" x14ac:dyDescent="0.25">
      <c r="A109" s="7" t="s">
        <v>161</v>
      </c>
      <c r="B109" s="5">
        <v>10</v>
      </c>
      <c r="C109" s="6">
        <v>0</v>
      </c>
      <c r="D109" s="5">
        <v>10</v>
      </c>
      <c r="E109" s="6" t="s">
        <v>74</v>
      </c>
      <c r="F109" s="5" t="s">
        <v>74</v>
      </c>
      <c r="G109" s="6">
        <v>0</v>
      </c>
      <c r="H109" s="6" t="s">
        <v>74</v>
      </c>
      <c r="I109" s="6" t="s">
        <v>74</v>
      </c>
    </row>
    <row r="110" spans="1:9" x14ac:dyDescent="0.25">
      <c r="A110" s="7" t="s">
        <v>162</v>
      </c>
      <c r="B110" s="5">
        <v>5</v>
      </c>
      <c r="C110" s="6">
        <v>0</v>
      </c>
      <c r="D110" s="5">
        <v>5</v>
      </c>
      <c r="E110" s="5" t="s">
        <v>74</v>
      </c>
      <c r="F110" s="5" t="s">
        <v>74</v>
      </c>
      <c r="G110" s="6">
        <v>0</v>
      </c>
      <c r="H110" s="6" t="s">
        <v>74</v>
      </c>
      <c r="I110" s="6" t="s">
        <v>74</v>
      </c>
    </row>
    <row r="111" spans="1:9" x14ac:dyDescent="0.25">
      <c r="A111" s="7" t="s">
        <v>163</v>
      </c>
      <c r="B111" s="5">
        <v>25</v>
      </c>
      <c r="C111" s="6">
        <v>0</v>
      </c>
      <c r="D111" s="5">
        <v>20</v>
      </c>
      <c r="E111" s="5">
        <v>15</v>
      </c>
      <c r="F111" s="5">
        <v>5</v>
      </c>
      <c r="G111" s="6">
        <v>0</v>
      </c>
      <c r="H111" s="6">
        <v>0.77</v>
      </c>
      <c r="I111" s="6">
        <v>0.23</v>
      </c>
    </row>
    <row r="112" spans="1:9" x14ac:dyDescent="0.25">
      <c r="A112" s="7" t="s">
        <v>164</v>
      </c>
      <c r="B112" s="5">
        <v>60</v>
      </c>
      <c r="C112" s="6">
        <v>0.01</v>
      </c>
      <c r="D112" s="5">
        <v>55</v>
      </c>
      <c r="E112" s="5">
        <v>50</v>
      </c>
      <c r="F112" s="5">
        <v>5</v>
      </c>
      <c r="G112" s="6">
        <v>0.01</v>
      </c>
      <c r="H112" s="6">
        <v>0.89</v>
      </c>
      <c r="I112" s="6">
        <v>0.11</v>
      </c>
    </row>
    <row r="113" spans="1:9" x14ac:dyDescent="0.25">
      <c r="A113" s="7" t="s">
        <v>165</v>
      </c>
      <c r="B113" s="5">
        <v>45</v>
      </c>
      <c r="C113" s="6">
        <v>0</v>
      </c>
      <c r="D113" s="5">
        <v>40</v>
      </c>
      <c r="E113" s="5">
        <v>35</v>
      </c>
      <c r="F113" s="5">
        <v>5</v>
      </c>
      <c r="G113" s="6">
        <v>0</v>
      </c>
      <c r="H113" s="6">
        <v>0.88</v>
      </c>
      <c r="I113" s="6">
        <v>0.12</v>
      </c>
    </row>
    <row r="114" spans="1:9" x14ac:dyDescent="0.25">
      <c r="A114" s="7" t="s">
        <v>67</v>
      </c>
      <c r="B114" s="5">
        <v>750</v>
      </c>
      <c r="C114" s="6">
        <v>7.0000000000000007E-2</v>
      </c>
      <c r="D114" s="5">
        <v>680</v>
      </c>
      <c r="E114" s="5">
        <v>605</v>
      </c>
      <c r="F114" s="5">
        <v>75</v>
      </c>
      <c r="G114" s="6">
        <v>0.06</v>
      </c>
      <c r="H114" s="6">
        <v>0.89</v>
      </c>
      <c r="I114" s="6">
        <v>0.11</v>
      </c>
    </row>
    <row r="115" spans="1:9" x14ac:dyDescent="0.25">
      <c r="A115" s="7" t="s">
        <v>68</v>
      </c>
      <c r="B115" s="5" t="s">
        <v>70</v>
      </c>
      <c r="C115" s="6">
        <v>0</v>
      </c>
      <c r="D115" s="5" t="s">
        <v>70</v>
      </c>
      <c r="E115" s="5" t="s">
        <v>70</v>
      </c>
      <c r="F115" s="5">
        <v>0</v>
      </c>
      <c r="G115" s="6">
        <v>0</v>
      </c>
      <c r="H115" s="6">
        <v>1</v>
      </c>
      <c r="I115" s="6">
        <v>0</v>
      </c>
    </row>
    <row r="116" spans="1:9" x14ac:dyDescent="0.25">
      <c r="A116" s="7" t="s">
        <v>69</v>
      </c>
      <c r="B116" s="5">
        <v>11450</v>
      </c>
      <c r="C116" s="6">
        <v>1</v>
      </c>
      <c r="D116" s="5">
        <v>10565</v>
      </c>
      <c r="E116" s="5">
        <v>9075</v>
      </c>
      <c r="F116" s="5">
        <v>1490</v>
      </c>
      <c r="G116" s="6">
        <v>1</v>
      </c>
      <c r="H116" s="6">
        <v>0.86</v>
      </c>
      <c r="I116" s="6">
        <v>0.14000000000000001</v>
      </c>
    </row>
    <row r="117" spans="1:9" x14ac:dyDescent="0.25">
      <c r="A117" s="7"/>
    </row>
    <row r="118" spans="1:9" ht="31.5" x14ac:dyDescent="0.25">
      <c r="A118" s="7" t="s">
        <v>173</v>
      </c>
    </row>
    <row r="119" spans="1:9" ht="94.5" x14ac:dyDescent="0.25">
      <c r="A119" s="7" t="s">
        <v>154</v>
      </c>
      <c r="B119" s="4" t="s">
        <v>53</v>
      </c>
      <c r="C119" s="4" t="s">
        <v>54</v>
      </c>
      <c r="D119" s="4" t="s">
        <v>55</v>
      </c>
      <c r="E119" s="4" t="s">
        <v>56</v>
      </c>
      <c r="F119" s="4" t="s">
        <v>57</v>
      </c>
      <c r="G119" s="4" t="s">
        <v>58</v>
      </c>
      <c r="H119" s="4" t="s">
        <v>59</v>
      </c>
      <c r="I119" s="4" t="s">
        <v>60</v>
      </c>
    </row>
    <row r="120" spans="1:9" x14ac:dyDescent="0.25">
      <c r="A120" s="7" t="s">
        <v>155</v>
      </c>
      <c r="B120" s="5">
        <v>35380</v>
      </c>
      <c r="C120" s="6">
        <v>0.57999999999999996</v>
      </c>
      <c r="D120" s="5">
        <v>29970</v>
      </c>
      <c r="E120" s="5">
        <v>16185</v>
      </c>
      <c r="F120" s="5">
        <v>13785</v>
      </c>
      <c r="G120" s="6">
        <v>0.59</v>
      </c>
      <c r="H120" s="6">
        <v>0.54</v>
      </c>
      <c r="I120" s="6">
        <v>0.46</v>
      </c>
    </row>
    <row r="121" spans="1:9" x14ac:dyDescent="0.25">
      <c r="A121" s="7" t="s">
        <v>156</v>
      </c>
      <c r="B121" s="5">
        <v>7085</v>
      </c>
      <c r="C121" s="6">
        <v>0.12</v>
      </c>
      <c r="D121" s="5">
        <v>6035</v>
      </c>
      <c r="E121" s="5">
        <v>3410</v>
      </c>
      <c r="F121" s="5">
        <v>2625</v>
      </c>
      <c r="G121" s="6">
        <v>0.12</v>
      </c>
      <c r="H121" s="6">
        <v>0.56000000000000005</v>
      </c>
      <c r="I121" s="6">
        <v>0.44</v>
      </c>
    </row>
    <row r="122" spans="1:9" x14ac:dyDescent="0.25">
      <c r="A122" s="7" t="s">
        <v>157</v>
      </c>
      <c r="B122" s="5">
        <v>8180</v>
      </c>
      <c r="C122" s="6">
        <v>0.14000000000000001</v>
      </c>
      <c r="D122" s="5">
        <v>6935</v>
      </c>
      <c r="E122" s="5">
        <v>4015</v>
      </c>
      <c r="F122" s="5">
        <v>2920</v>
      </c>
      <c r="G122" s="6">
        <v>0.14000000000000001</v>
      </c>
      <c r="H122" s="6">
        <v>0.57999999999999996</v>
      </c>
      <c r="I122" s="6">
        <v>0.42</v>
      </c>
    </row>
    <row r="123" spans="1:9" x14ac:dyDescent="0.25">
      <c r="A123" s="7" t="s">
        <v>158</v>
      </c>
      <c r="B123" s="5">
        <v>2525</v>
      </c>
      <c r="C123" s="6">
        <v>0.04</v>
      </c>
      <c r="D123" s="5">
        <v>2090</v>
      </c>
      <c r="E123" s="5">
        <v>1175</v>
      </c>
      <c r="F123" s="5">
        <v>920</v>
      </c>
      <c r="G123" s="6">
        <v>0.04</v>
      </c>
      <c r="H123" s="6">
        <v>0.56000000000000005</v>
      </c>
      <c r="I123" s="6">
        <v>0.44</v>
      </c>
    </row>
    <row r="124" spans="1:9" x14ac:dyDescent="0.25">
      <c r="A124" s="7" t="s">
        <v>159</v>
      </c>
      <c r="B124" s="5">
        <v>1125</v>
      </c>
      <c r="C124" s="6">
        <v>0.02</v>
      </c>
      <c r="D124" s="5">
        <v>890</v>
      </c>
      <c r="E124" s="5">
        <v>455</v>
      </c>
      <c r="F124" s="5">
        <v>430</v>
      </c>
      <c r="G124" s="6">
        <v>0.02</v>
      </c>
      <c r="H124" s="6">
        <v>0.51</v>
      </c>
      <c r="I124" s="6">
        <v>0.49</v>
      </c>
    </row>
    <row r="125" spans="1:9" x14ac:dyDescent="0.25">
      <c r="A125" s="7" t="s">
        <v>160</v>
      </c>
      <c r="B125" s="5">
        <v>160</v>
      </c>
      <c r="C125" s="6">
        <v>0</v>
      </c>
      <c r="D125" s="5">
        <v>130</v>
      </c>
      <c r="E125" s="5">
        <v>90</v>
      </c>
      <c r="F125" s="5">
        <v>45</v>
      </c>
      <c r="G125" s="6">
        <v>0</v>
      </c>
      <c r="H125" s="6">
        <v>0.67</v>
      </c>
      <c r="I125" s="6">
        <v>0.33</v>
      </c>
    </row>
    <row r="126" spans="1:9" x14ac:dyDescent="0.25">
      <c r="A126" s="7" t="s">
        <v>161</v>
      </c>
      <c r="B126" s="5">
        <v>75</v>
      </c>
      <c r="C126" s="6">
        <v>0</v>
      </c>
      <c r="D126" s="5">
        <v>55</v>
      </c>
      <c r="E126" s="5">
        <v>30</v>
      </c>
      <c r="F126" s="5">
        <v>30</v>
      </c>
      <c r="G126" s="6">
        <v>0</v>
      </c>
      <c r="H126" s="6">
        <v>0.5</v>
      </c>
      <c r="I126" s="6">
        <v>0.5</v>
      </c>
    </row>
    <row r="127" spans="1:9" x14ac:dyDescent="0.25">
      <c r="A127" s="7" t="s">
        <v>162</v>
      </c>
      <c r="B127" s="5">
        <v>45</v>
      </c>
      <c r="C127" s="6">
        <v>0</v>
      </c>
      <c r="D127" s="5">
        <v>40</v>
      </c>
      <c r="E127" s="5">
        <v>25</v>
      </c>
      <c r="F127" s="5">
        <v>15</v>
      </c>
      <c r="G127" s="6">
        <v>0</v>
      </c>
      <c r="H127" s="6">
        <v>0.61</v>
      </c>
      <c r="I127" s="6">
        <v>0.39</v>
      </c>
    </row>
    <row r="128" spans="1:9" x14ac:dyDescent="0.25">
      <c r="A128" s="7" t="s">
        <v>163</v>
      </c>
      <c r="B128" s="5">
        <v>55</v>
      </c>
      <c r="C128" s="6">
        <v>0</v>
      </c>
      <c r="D128" s="5">
        <v>45</v>
      </c>
      <c r="E128" s="5">
        <v>25</v>
      </c>
      <c r="F128" s="5">
        <v>20</v>
      </c>
      <c r="G128" s="6">
        <v>0</v>
      </c>
      <c r="H128" s="6">
        <v>0.6</v>
      </c>
      <c r="I128" s="6">
        <v>0.4</v>
      </c>
    </row>
    <row r="129" spans="1:9" x14ac:dyDescent="0.25">
      <c r="A129" s="7" t="s">
        <v>164</v>
      </c>
      <c r="B129" s="5">
        <v>490</v>
      </c>
      <c r="C129" s="6">
        <v>0.01</v>
      </c>
      <c r="D129" s="5">
        <v>415</v>
      </c>
      <c r="E129" s="5">
        <v>250</v>
      </c>
      <c r="F129" s="5">
        <v>170</v>
      </c>
      <c r="G129" s="6">
        <v>0.01</v>
      </c>
      <c r="H129" s="6">
        <v>0.6</v>
      </c>
      <c r="I129" s="6">
        <v>0.4</v>
      </c>
    </row>
    <row r="130" spans="1:9" x14ac:dyDescent="0.25">
      <c r="A130" s="7" t="s">
        <v>165</v>
      </c>
      <c r="B130" s="5">
        <v>460</v>
      </c>
      <c r="C130" s="6">
        <v>0.01</v>
      </c>
      <c r="D130" s="5">
        <v>385</v>
      </c>
      <c r="E130" s="5">
        <v>235</v>
      </c>
      <c r="F130" s="5">
        <v>150</v>
      </c>
      <c r="G130" s="6">
        <v>0.01</v>
      </c>
      <c r="H130" s="6">
        <v>0.61</v>
      </c>
      <c r="I130" s="6">
        <v>0.39</v>
      </c>
    </row>
    <row r="131" spans="1:9" x14ac:dyDescent="0.25">
      <c r="A131" s="7" t="s">
        <v>67</v>
      </c>
      <c r="B131" s="5">
        <v>4970</v>
      </c>
      <c r="C131" s="6">
        <v>0.08</v>
      </c>
      <c r="D131" s="5">
        <v>4105</v>
      </c>
      <c r="E131" s="5">
        <v>2745</v>
      </c>
      <c r="F131" s="5">
        <v>1360</v>
      </c>
      <c r="G131" s="6">
        <v>0.08</v>
      </c>
      <c r="H131" s="6">
        <v>0.67</v>
      </c>
      <c r="I131" s="6">
        <v>0.33</v>
      </c>
    </row>
    <row r="132" spans="1:9" x14ac:dyDescent="0.25">
      <c r="A132" s="7" t="s">
        <v>68</v>
      </c>
      <c r="B132" s="5">
        <v>35</v>
      </c>
      <c r="C132" s="6">
        <v>0</v>
      </c>
      <c r="D132" s="5">
        <v>30</v>
      </c>
      <c r="E132" s="5">
        <v>25</v>
      </c>
      <c r="F132" s="5">
        <v>5</v>
      </c>
      <c r="G132" s="6">
        <v>0</v>
      </c>
      <c r="H132" s="6">
        <v>0.79</v>
      </c>
      <c r="I132" s="6">
        <v>0.21</v>
      </c>
    </row>
    <row r="133" spans="1:9" x14ac:dyDescent="0.25">
      <c r="A133" s="7" t="s">
        <v>69</v>
      </c>
      <c r="B133" s="5">
        <v>60590</v>
      </c>
      <c r="C133" s="6">
        <v>1</v>
      </c>
      <c r="D133" s="5">
        <v>51125</v>
      </c>
      <c r="E133" s="5">
        <v>28655</v>
      </c>
      <c r="F133" s="5">
        <v>22470</v>
      </c>
      <c r="G133" s="6">
        <v>1</v>
      </c>
      <c r="H133" s="6">
        <v>0.56000000000000005</v>
      </c>
      <c r="I133" s="6">
        <v>0.44</v>
      </c>
    </row>
    <row r="134" spans="1:9" x14ac:dyDescent="0.25">
      <c r="A134" t="s">
        <v>21</v>
      </c>
      <c r="B134" t="s">
        <v>22</v>
      </c>
    </row>
    <row r="135" spans="1:9" x14ac:dyDescent="0.25">
      <c r="A135" t="s">
        <v>23</v>
      </c>
      <c r="B135" t="s">
        <v>24</v>
      </c>
    </row>
    <row r="136" spans="1:9" x14ac:dyDescent="0.25">
      <c r="A136" t="s">
        <v>25</v>
      </c>
      <c r="B136" t="s">
        <v>26</v>
      </c>
    </row>
    <row r="137" spans="1:9" x14ac:dyDescent="0.25">
      <c r="A137" t="s">
        <v>27</v>
      </c>
      <c r="B137" t="s">
        <v>28</v>
      </c>
    </row>
    <row r="138" spans="1:9" x14ac:dyDescent="0.25">
      <c r="A138" t="s">
        <v>29</v>
      </c>
      <c r="B138" t="s">
        <v>30</v>
      </c>
    </row>
    <row r="139" spans="1:9" x14ac:dyDescent="0.25">
      <c r="A139" t="s">
        <v>31</v>
      </c>
      <c r="B139" t="s">
        <v>32</v>
      </c>
    </row>
    <row r="140" spans="1:9" x14ac:dyDescent="0.25">
      <c r="A140" t="s">
        <v>36</v>
      </c>
      <c r="B140" t="s">
        <v>37</v>
      </c>
    </row>
    <row r="141" spans="1:9" x14ac:dyDescent="0.25">
      <c r="A141" t="s">
        <v>44</v>
      </c>
      <c r="B141" t="s">
        <v>45</v>
      </c>
    </row>
  </sheetData>
  <pageMargins left="0.7" right="0.7" top="0.75" bottom="0.75" header="0.3" footer="0.3"/>
  <pageSetup paperSize="9" orientation="portrait" horizontalDpi="300" verticalDpi="300"/>
  <tableParts count="8">
    <tablePart r:id="rId1"/>
    <tablePart r:id="rId2"/>
    <tablePart r:id="rId3"/>
    <tablePart r:id="rId4"/>
    <tablePart r:id="rId5"/>
    <tablePart r:id="rId6"/>
    <tablePart r:id="rId7"/>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Contents</vt:lpstr>
      <vt:lpstr>Notes</vt:lpstr>
      <vt:lpstr>T1 - Ethnicity</vt:lpstr>
      <vt:lpstr>T2 - Gender</vt:lpstr>
      <vt:lpstr>T3 - Condition or illness</vt:lpstr>
      <vt:lpstr>T4 - Condition or illness type</vt:lpstr>
      <vt:lpstr>T5 - Sexual Orientation</vt:lpstr>
      <vt:lpstr>T6 - Transgender</vt:lpstr>
      <vt:lpstr>T7 - Religion</vt:lpstr>
      <vt:lpstr>T8 - Age</vt:lpstr>
      <vt:lpstr>T9 - Multiple Deprivation</vt:lpstr>
      <vt:lpstr>T10 - Urban Rural</vt:lpstr>
      <vt:lpstr>T11 - Islands</vt:lpstr>
      <vt:lpstr>T12 - Channel</vt:lpstr>
      <vt:lpstr>T13 - Benefit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U455070</dc:creator>
  <cp:lastModifiedBy>Lee Gordon</cp:lastModifiedBy>
  <dcterms:created xsi:type="dcterms:W3CDTF">2024-08-15T22:17:57Z</dcterms:created>
  <dcterms:modified xsi:type="dcterms:W3CDTF">2024-08-23T10:09:53Z</dcterms:modified>
</cp:coreProperties>
</file>