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tables/table100.xml" ContentType="application/vnd.openxmlformats-officedocument.spreadsheetml.table+xml"/>
  <Override PartName="/xl/tables/table101.xml" ContentType="application/vnd.openxmlformats-officedocument.spreadsheetml.table+xml"/>
  <Override PartName="/xl/tables/table102.xml" ContentType="application/vnd.openxmlformats-officedocument.spreadsheetml.table+xml"/>
  <Override PartName="/xl/tables/table103.xml" ContentType="application/vnd.openxmlformats-officedocument.spreadsheetml.table+xml"/>
  <Override PartName="/xl/tables/table104.xml" ContentType="application/vnd.openxmlformats-officedocument.spreadsheetml.table+xml"/>
  <Override PartName="/xl/tables/table105.xml" ContentType="application/vnd.openxmlformats-officedocument.spreadsheetml.table+xml"/>
  <Override PartName="/xl/tables/table106.xml" ContentType="application/vnd.openxmlformats-officedocument.spreadsheetml.table+xml"/>
  <Override PartName="/xl/tables/table107.xml" ContentType="application/vnd.openxmlformats-officedocument.spreadsheetml.table+xml"/>
  <Override PartName="/xl/tables/table108.xml" ContentType="application/vnd.openxmlformats-officedocument.spreadsheetml.table+xml"/>
  <Override PartName="/xl/tables/table109.xml" ContentType="application/vnd.openxmlformats-officedocument.spreadsheetml.table+xml"/>
  <Override PartName="/xl/tables/table110.xml" ContentType="application/vnd.openxmlformats-officedocument.spreadsheetml.table+xml"/>
  <Override PartName="/xl/tables/table111.xml" ContentType="application/vnd.openxmlformats-officedocument.spreadsheetml.table+xml"/>
  <Override PartName="/xl/tables/table112.xml" ContentType="application/vnd.openxmlformats-officedocument.spreadsheetml.table+xml"/>
  <Override PartName="/xl/tables/table113.xml" ContentType="application/vnd.openxmlformats-officedocument.spreadsheetml.table+xml"/>
  <Override PartName="/xl/tables/table114.xml" ContentType="application/vnd.openxmlformats-officedocument.spreadsheetml.table+xml"/>
  <Override PartName="/xl/tables/table115.xml" ContentType="application/vnd.openxmlformats-officedocument.spreadsheetml.table+xml"/>
  <Override PartName="/xl/tables/table116.xml" ContentType="application/vnd.openxmlformats-officedocument.spreadsheetml.table+xml"/>
  <Override PartName="/xl/tables/table117.xml" ContentType="application/vnd.openxmlformats-officedocument.spreadsheetml.table+xml"/>
  <Override PartName="/xl/tables/table118.xml" ContentType="application/vnd.openxmlformats-officedocument.spreadsheetml.table+xml"/>
  <Override PartName="/xl/tables/table119.xml" ContentType="application/vnd.openxmlformats-officedocument.spreadsheetml.table+xml"/>
  <Override PartName="/xl/tables/table120.xml" ContentType="application/vnd.openxmlformats-officedocument.spreadsheetml.table+xml"/>
  <Override PartName="/xl/tables/table121.xml" ContentType="application/vnd.openxmlformats-officedocument.spreadsheetml.table+xml"/>
  <Override PartName="/xl/tables/table122.xml" ContentType="application/vnd.openxmlformats-officedocument.spreadsheetml.table+xml"/>
  <Override PartName="/xl/tables/table1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xr:revisionPtr revIDLastSave="0" documentId="13_ncr:1_{1196420B-43AF-4822-83B8-B685D21C1E83}" xr6:coauthVersionLast="47" xr6:coauthVersionMax="47" xr10:uidLastSave="{00000000-0000-0000-0000-000000000000}"/>
  <bookViews>
    <workbookView xWindow="-110" yWindow="-110" windowWidth="19420" windowHeight="10300" xr2:uid="{00000000-000D-0000-FFFF-FFFF00000000}"/>
  </bookViews>
  <sheets>
    <sheet name="Introduction" sheetId="16" r:id="rId1"/>
    <sheet name="Contents" sheetId="1" r:id="rId2"/>
    <sheet name="Notes" sheetId="2" r:id="rId3"/>
    <sheet name="T1 - Ethnicity" sheetId="3" r:id="rId4"/>
    <sheet name="T2 - Gender" sheetId="4" r:id="rId5"/>
    <sheet name="T3 - Condition or illness" sheetId="5" r:id="rId6"/>
    <sheet name="T4 - Condition or illness type" sheetId="6" r:id="rId7"/>
    <sheet name="T5 - Sexual Orientation" sheetId="7" r:id="rId8"/>
    <sheet name="T6 - Transgender" sheetId="8" r:id="rId9"/>
    <sheet name="T7 - Religion" sheetId="9" r:id="rId10"/>
    <sheet name="T8 - Age" sheetId="10" r:id="rId11"/>
    <sheet name="T9 - Multiple Deprivation" sheetId="11" r:id="rId12"/>
    <sheet name="T10 - Urban Rural" sheetId="12" r:id="rId13"/>
    <sheet name="T11 - Islands" sheetId="13" r:id="rId14"/>
    <sheet name="T12 - Channel" sheetId="14" r:id="rId15"/>
    <sheet name="T13 - Benefit" sheetId="15"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 r="A15" i="1"/>
  <c r="A14" i="1"/>
  <c r="A13" i="1"/>
  <c r="A12" i="1"/>
  <c r="A11" i="1"/>
  <c r="A10" i="1"/>
  <c r="A9" i="1"/>
  <c r="A8" i="1"/>
  <c r="A7" i="1"/>
  <c r="A6" i="1"/>
  <c r="A5" i="1"/>
  <c r="A4" i="1"/>
</calcChain>
</file>

<file path=xl/sharedStrings.xml><?xml version="1.0" encoding="utf-8"?>
<sst xmlns="http://schemas.openxmlformats.org/spreadsheetml/2006/main" count="2959" uniqueCount="319">
  <si>
    <t>Table of Contents</t>
  </si>
  <si>
    <t>Table Number</t>
  </si>
  <si>
    <t>Description</t>
  </si>
  <si>
    <t>Ethnicity and Application Outcomes by Benefit</t>
  </si>
  <si>
    <t>Gender and Application Outcomes by Benefit</t>
  </si>
  <si>
    <t>Physical or mental health condition or illness and Application Outcomes by Benefit</t>
  </si>
  <si>
    <t>Physical or mental health condition or illness type and Application Outcomes by Benefit</t>
  </si>
  <si>
    <t>Sexual Orientation and Application Outcomes by Benefit</t>
  </si>
  <si>
    <t>Transgender and Application Outcomes by Benefit</t>
  </si>
  <si>
    <t>Religion and Application Outcomes by Benefit</t>
  </si>
  <si>
    <t>Age and Application Outcomes by benefit</t>
  </si>
  <si>
    <t>Scottish Index of Multiple Deprivation and Application Outcomes by benefit</t>
  </si>
  <si>
    <t>Urban Rural and Application Outcomes by benefit</t>
  </si>
  <si>
    <t>Islands and Application Outcomes by benefit</t>
  </si>
  <si>
    <t>Application Channel and Application Outcomes by benefit</t>
  </si>
  <si>
    <t>Benefit Type and Application Outcomes</t>
  </si>
  <si>
    <t>List of notes</t>
  </si>
  <si>
    <t>This worksheet displays 1 table</t>
  </si>
  <si>
    <t>The notes within this table are referred to in other worksheets of this workbook.</t>
  </si>
  <si>
    <t>Note number</t>
  </si>
  <si>
    <t>Note text</t>
  </si>
  <si>
    <t>[note 1]</t>
  </si>
  <si>
    <t>Figures have been rounded for disclosure control purposes and may not sum due to rounding.</t>
  </si>
  <si>
    <t>[note 2]</t>
  </si>
  <si>
    <t>These figures represent the number of applicants who completed an equalities monitoring form after data linking and de-duplication.</t>
  </si>
  <si>
    <t>[note 3]</t>
  </si>
  <si>
    <t>Only approved and denied applications are included in outcome figures. Withdrawn and pending applications were excluded from outcome figures.</t>
  </si>
  <si>
    <t>[note 4]</t>
  </si>
  <si>
    <t>All figures are based on the date the application was received. For Adult Disability Payment, Child Disability Payment, and Pension Age Disability Payment, the date part one of the application was submitted was used.</t>
  </si>
  <si>
    <t>[note 5]</t>
  </si>
  <si>
    <t>Applicants could choose 'Prefer not to say' if they did not want to disclose information.</t>
  </si>
  <si>
    <t>[note 6]</t>
  </si>
  <si>
    <t>Applicants were categorised as 'unknown' if they did not provide an answer for a question.</t>
  </si>
  <si>
    <t>[note 7]</t>
  </si>
  <si>
    <t>[note 8]</t>
  </si>
  <si>
    <t>For tables 9, 10 and 11, applicants were categorised as 'unknown' if their postcode contained errors or if their postcode could not be matched to the Scottish Government's postcode lookup database.</t>
  </si>
  <si>
    <t>[note 9]</t>
  </si>
  <si>
    <t>'Unknown' values were not suppressed as they do not contain identifiable information about an individual.</t>
  </si>
  <si>
    <t>[note 10]</t>
  </si>
  <si>
    <t>In Table 4, applicants could choose multiple answers and may be counted multiple times. For this reason, proportions do not sum to 100%.</t>
  </si>
  <si>
    <t>[note 11]</t>
  </si>
  <si>
    <t xml:space="preserve">Application channel refers to the channel that the applicants most recent application was received. For Adult Disability Payment, Child Disability Payment, and Pension Age Disability Payment, application channel refers to part one of the application. </t>
  </si>
  <si>
    <t>[note 12]</t>
  </si>
  <si>
    <t>'Other' channel includes' local delivery' and 'in person'. See the 'About the data' section in the main publication document for more information about application channels.</t>
  </si>
  <si>
    <t>[note 13]</t>
  </si>
  <si>
    <t>Benefit type is determined by the benefit with the most recent decision date. If an applicant had multiple applications with the same decision date or none of their applications had a decision date, one application was randomly selected. Therefore, applicants are only counted under one benefit.</t>
  </si>
  <si>
    <t>[note 14]</t>
  </si>
  <si>
    <t>Applicants with an outcome include only approved or denied outcome.</t>
  </si>
  <si>
    <t>Ethnicity and Application Outcomes by Benefit [note 1] [note 2] [note 3] [note 4] [note 5] [note 6] [note 9] [note 13] [note 14]</t>
  </si>
  <si>
    <t>This worksheet contains 10 tables.</t>
  </si>
  <si>
    <t>Banded rows are used in these tables. To remove them, highlight the table, go to the Design tab and uncheck the banded rows box.</t>
  </si>
  <si>
    <t>Notes are located below the tables beginning in cell A126 and in the notes sheet of this document.</t>
  </si>
  <si>
    <t>[c] indicates that a figure has been suppressed for disclosure control purposes.</t>
  </si>
  <si>
    <t>[low] indicates that a figure is less than three and greater than zero.</t>
  </si>
  <si>
    <t>Ethnicity</t>
  </si>
  <si>
    <t>Number of applicants</t>
  </si>
  <si>
    <t>Percentage of applicants out of all applicants</t>
  </si>
  <si>
    <t>Number of applicants with an outcome</t>
  </si>
  <si>
    <t>Number of applicants with an approved outcome</t>
  </si>
  <si>
    <t>Number of applicants with a denied outcome</t>
  </si>
  <si>
    <t>Percentage of applicants with an outcome out of all applicants with an outcome</t>
  </si>
  <si>
    <t>Percentage of approved applicants out of applicants with an outcome</t>
  </si>
  <si>
    <t>Percentage of denied applicants out of applicants with an outcome</t>
  </si>
  <si>
    <t>White</t>
  </si>
  <si>
    <t>Mixed or multiple ethnic groups</t>
  </si>
  <si>
    <t>Asian</t>
  </si>
  <si>
    <t>African</t>
  </si>
  <si>
    <t>Caribbean or Black</t>
  </si>
  <si>
    <t>Other ethnic group</t>
  </si>
  <si>
    <t>Prefer not to say</t>
  </si>
  <si>
    <t>Unknown</t>
  </si>
  <si>
    <t>Total</t>
  </si>
  <si>
    <t>[low]</t>
  </si>
  <si>
    <t>Table 1: Applicant Ethnicity and Application Outcomes, All Benefits</t>
  </si>
  <si>
    <t>Table 1a: Applicant Ethnicity and Application Outcomes, Adult Disability Payment</t>
  </si>
  <si>
    <t>Table 1b: Applicant Ethnicity and Application Outcomes, Best Start Grant and Best Start Foods</t>
  </si>
  <si>
    <t>[c]</t>
  </si>
  <si>
    <t>Table 1c: Applicant Ethnicity and Application Outcomes, Carer Support Payment</t>
  </si>
  <si>
    <t>Table 1d: Applicant Ethnicity and Application Outcomes, Child Disability Payment</t>
  </si>
  <si>
    <t>Table 1e: Applicant Ethnicity and Application Outcomes, Funeral Support Payment</t>
  </si>
  <si>
    <t>Table 1f: Applicant Ethnicity and Application Outcomes, Job Start Payment</t>
  </si>
  <si>
    <t>Table 1g: Applicant Ethnicity and Application Outcomes, Pension Age Disability Payment</t>
  </si>
  <si>
    <t>Table 1h: Applicant Ethnicity and Application Outcomes, Scottish Child Payment</t>
  </si>
  <si>
    <t>Table 1i: Applicant Ethnicity and Application Outcomes, Young Carer Grant</t>
  </si>
  <si>
    <t>Gender and Application Outcomes by Benefit [note 1] [note 2] [note 3] [note 4] [note 5] [note 6] [note 9] [note 13] [note 14]</t>
  </si>
  <si>
    <t>Notes are located below the tables beginning in cell A96 and in the notes sheet of this document.</t>
  </si>
  <si>
    <t>Gender</t>
  </si>
  <si>
    <t>Man</t>
  </si>
  <si>
    <t>Woman</t>
  </si>
  <si>
    <t>In another way</t>
  </si>
  <si>
    <t>Table 2: Applicant Gender and Application Outcomes, All Benefits</t>
  </si>
  <si>
    <t>Table 2a: Applicant Gender and Application Outcomes, Adult Disability Payment</t>
  </si>
  <si>
    <t>Table 2b: Applicant Gender and Application Outcomes, Best Start Grant and Best Start Foods</t>
  </si>
  <si>
    <t>Table 2c: Applicant Gender and Application Outcomes, Carer Support Payment</t>
  </si>
  <si>
    <t>Table 2d: Applicant Gender and Application Outcomes, Child Disability Payment</t>
  </si>
  <si>
    <t>Table 2e: Applicant Gender and Application Outcomes, Funeral Support Payment</t>
  </si>
  <si>
    <t>Table 2f: Applicant Gender and Application Outcomes, Job Start Payment</t>
  </si>
  <si>
    <t>Table 2g: Applicant Gender and Application Outcomes, Pension Age Disability Payment</t>
  </si>
  <si>
    <t>Table 2h: Applicant Gender and Application Outcomes, Scottish Child Payment</t>
  </si>
  <si>
    <t>Table 2i: Applicant Gender and Application Outcomes, Young Carer Grant</t>
  </si>
  <si>
    <t>Physical or mental health condition or illness and Application Outcomes by Benefit [note 1] [note 2] [note 3] [note 4] [note 5] [note 6] [note 9] [note 13] [note 14]</t>
  </si>
  <si>
    <t>Notes are located below the tables beginning in cell A86 and in the notes sheet of this document.</t>
  </si>
  <si>
    <t>Physical or mental health condition or illness lasting or expected to last 12 months or more</t>
  </si>
  <si>
    <t>Yes</t>
  </si>
  <si>
    <t>No</t>
  </si>
  <si>
    <t>Table 3: Health condition or illness and Application Outcomes, All Benefits</t>
  </si>
  <si>
    <t>Table 3a: Health condition or illness and Application Outcomes, Adult Disability Payment</t>
  </si>
  <si>
    <t>Table 3b: Health condition or illness and Application Outcomes, Best Start Grant and Best Start Foods</t>
  </si>
  <si>
    <t>Table 3c: Health condition or illness and Application Outcomes, Carer Support Payment</t>
  </si>
  <si>
    <t>Table 3d: Health condition or illness and Application Outcomes, Child Disability Payment</t>
  </si>
  <si>
    <t>Table 3e: Health condition or illness and Application Outcomes, Funeral Support Payment</t>
  </si>
  <si>
    <t>Table 3f: Health condition or illness and Application Outcomes, Job Start Payment</t>
  </si>
  <si>
    <t>Table 3g: Health condition or illness and Application Outcomes, Pension Age Disability Payment</t>
  </si>
  <si>
    <t>Table 3h: Health condition or illness and Application Outcomes, Scottish Child Payment</t>
  </si>
  <si>
    <t>Table 3i: Health condition or illness and Application Outcomes, Young Carer Grant</t>
  </si>
  <si>
    <t>Physical or mental health condition or illness type and Application Outcomes by Benefit [note 1] [note 2] [note 3] [note 4] [note 5] [note 10] [note 13] [note 14]</t>
  </si>
  <si>
    <t>Notes are located below the tables beginning in cell A146 and in the notes sheet of this document.</t>
  </si>
  <si>
    <t>Condition or illness affecting any of the following areas</t>
  </si>
  <si>
    <t>Vision</t>
  </si>
  <si>
    <t>Hearing</t>
  </si>
  <si>
    <t>Mobility</t>
  </si>
  <si>
    <t>Dexterity</t>
  </si>
  <si>
    <t>Learning or understanding or concentrating</t>
  </si>
  <si>
    <t>Memory</t>
  </si>
  <si>
    <t>Stamina or breathing or fatigue</t>
  </si>
  <si>
    <t>Socially or behaviourally</t>
  </si>
  <si>
    <t>None of the above</t>
  </si>
  <si>
    <t>Table 4: Health condition or illness - by type, All Benefits</t>
  </si>
  <si>
    <t>Table 4a: Health condition or illness - by type, Adult Disability Payment</t>
  </si>
  <si>
    <t>Table 4b: Health condition or illness - by type, Best Start Grant and Best Start Foods</t>
  </si>
  <si>
    <t>Table 4c: Health condition or illness - by type, Carer Support Payment</t>
  </si>
  <si>
    <t>Table 4d: Health condition or illness - by type, Child Disability Payment</t>
  </si>
  <si>
    <t>Table 4e: Health condition or illness - by type, Funeral Support Payment</t>
  </si>
  <si>
    <t>Table 4f: Health condition or illness - by type, Job Start Payment</t>
  </si>
  <si>
    <t>Table 4g: Health condition or illness - by type, Pension Age Disability Payment</t>
  </si>
  <si>
    <t>Table 4h: Health condition or illness - by type, Scottish Child Payment</t>
  </si>
  <si>
    <t>Table 4i: Health condition or illness - by type, Young Carer Grant</t>
  </si>
  <si>
    <t>Sexual Orientation and Application Outcomes by Benefit [note 1] [note 2] [note 3] [note 4] [note 5] [note 6] [note 9] [note 13] [note 14]</t>
  </si>
  <si>
    <t>Notes are located below the tables beginning in cell A106 and in the notes sheet of this document.</t>
  </si>
  <si>
    <t>Sexual Orientation</t>
  </si>
  <si>
    <t>Heterosexual</t>
  </si>
  <si>
    <t>Gay or Lesbian</t>
  </si>
  <si>
    <t>Bisexual</t>
  </si>
  <si>
    <t>Table 5: Sexual Orientation and Application Outcomes, All Benefits</t>
  </si>
  <si>
    <t>Table 5a: Sexual Orientation and Application Outcomes, Adult Disability Payment</t>
  </si>
  <si>
    <t>Table 5b: Sexual Orientation and Application Outcomes, Best Start Grant and Best Start Foods</t>
  </si>
  <si>
    <t>Table 5c: Sexual Orientation and Application Outcomes, Carer Support Payment</t>
  </si>
  <si>
    <t>Table 5d: Sexual Orientation and Application Outcomes, Child Disability Payment</t>
  </si>
  <si>
    <t>Table 5e: Sexual Orientation and Application Outcomes, Funeral Support Payment</t>
  </si>
  <si>
    <t>Table 5f: Sexual Orientation and Application Outcomes, Job Start Payment</t>
  </si>
  <si>
    <t>Table 5g: Sexual Orientation and Application Outcomes, Pension Age Disability Payment</t>
  </si>
  <si>
    <t>Table 5h: Sexual Orientation and Application Outcomes, Scottish Child Payment</t>
  </si>
  <si>
    <t>Table 5i: Sexual Orientation and Application Outcomes, Young Carer Grant</t>
  </si>
  <si>
    <t>Transgender and Application Outcomes by Benefit [note 1] [note 2] [note 3] [note 4] [note 5] [note 6] [note 9] [note 13] [note 14]</t>
  </si>
  <si>
    <t>Transgender</t>
  </si>
  <si>
    <t>Table 6: Transgender and Application Outcomes , All Benefits</t>
  </si>
  <si>
    <t>Table 6a: Transgender and Application Outcomes, Adult Disability Payment</t>
  </si>
  <si>
    <t>Table 6b: Transgender and Application Outcomes, Best Start Grant and Best Start Foods</t>
  </si>
  <si>
    <t>Table 6c: Transgender and Application Outcomes, Carer Support Payment</t>
  </si>
  <si>
    <t>Table 6d: Transgender and Application Outcomes, Child Disability Payment</t>
  </si>
  <si>
    <t>Table 6e: Transgender and Application Outcomes, Funeral Support Payment</t>
  </si>
  <si>
    <t>Table 6f: Transgender and Application Outcomes, Job Start Payment</t>
  </si>
  <si>
    <t>Table 6g: Transgender and Application Outcomes, Pension Age Disability Payment</t>
  </si>
  <si>
    <t>Table 6h: Transgender and Application Outcomes, Scottish Child Payment</t>
  </si>
  <si>
    <t>Table 6i: Transgender and Application Outcomes, Young Carer Grant</t>
  </si>
  <si>
    <t>Religion and Application Outcomes by Benefit [note 1] [note 2] [note 3] [note 4] [note 5] [note 6] [note 9] [note 13] [note 14]</t>
  </si>
  <si>
    <t>Notes are located below the tables beginning in cell A176 and in the notes sheet of this document.</t>
  </si>
  <si>
    <t>Religion</t>
  </si>
  <si>
    <t>None</t>
  </si>
  <si>
    <t>Roman Catholic</t>
  </si>
  <si>
    <t>Church of Scotland</t>
  </si>
  <si>
    <t>Other Christian</t>
  </si>
  <si>
    <t>Muslim</t>
  </si>
  <si>
    <t>Buddhist</t>
  </si>
  <si>
    <t>Sikh</t>
  </si>
  <si>
    <t>Jewish</t>
  </si>
  <si>
    <t>Hindu</t>
  </si>
  <si>
    <t>Pagan</t>
  </si>
  <si>
    <t>Other</t>
  </si>
  <si>
    <t>Table 7: Religion and Application Outcomes, All Benefits</t>
  </si>
  <si>
    <t>Table 7a: Religion and Application Outcomes, Adult Disability Payment</t>
  </si>
  <si>
    <t>Table 7b: Religion and Application Outcomes, Best Start Grant and Best Start Foods</t>
  </si>
  <si>
    <t>Table 7c: Religion and Application Outcomes, Carer Support Payment</t>
  </si>
  <si>
    <t>Table 7d: Religion and Application Outcomes, Child Disability Payment</t>
  </si>
  <si>
    <t>Table 7e: Religion and Application Outcomes, Funeral Support Payment</t>
  </si>
  <si>
    <t>Table 7f: Religion and Application Outcomes, Job Start Payment</t>
  </si>
  <si>
    <t>Table 7g: Religion and Application Outcomes, Pension Age Disability Payment</t>
  </si>
  <si>
    <t>Table 7h: Religion and Application Outcomes, Scottish Child Payment</t>
  </si>
  <si>
    <t>Table 7i: Religion and Application Outcomes, Young Carer Grant</t>
  </si>
  <si>
    <t>Age and Application Outcomes by benefit [note 1] [note 2] [note 3] [note 4] [note 7] [note 9] [note 13] [note 14]</t>
  </si>
  <si>
    <t>Age</t>
  </si>
  <si>
    <t>16-24</t>
  </si>
  <si>
    <t>25-34</t>
  </si>
  <si>
    <t>35-44</t>
  </si>
  <si>
    <t>45-64</t>
  </si>
  <si>
    <t>65 and over</t>
  </si>
  <si>
    <t>Table 8: Applicant Age and Application Outcomes, All Benefits</t>
  </si>
  <si>
    <t>Table 8a: Applicant Age and Application Outcomes, Adult Disability Payment</t>
  </si>
  <si>
    <t>Table 8b: Applicant Age and Application Outcomes, Best Start Grant and Best Start Foods</t>
  </si>
  <si>
    <t>Table 8c: Applicant Age and Application Outcomes, Carer Support Payment</t>
  </si>
  <si>
    <t>Table 8d: Applicant Age and Application Outcomes, Child Disability Payment</t>
  </si>
  <si>
    <t>Table 8e: Applicant Age and Application Outcomes, Funeral Support Payment</t>
  </si>
  <si>
    <t>Table 8f: Applicant Age and Application Outcomes, Job Start Payment</t>
  </si>
  <si>
    <t>Table 8g: Applicant Age and Application Outcomes, Pension Age Disability Payment</t>
  </si>
  <si>
    <t>Table 8h: Applicant Age and Application Outcomes, Scottish Child Payment</t>
  </si>
  <si>
    <t>Table 8i: Applicant Age and Application Outcomes, Young Carer Grant</t>
  </si>
  <si>
    <t>Scottish Index of Multiple Deprivation and Application Outcomes by benefit [note 1] [note 2] [note 3] [note 4] [note 8] [note 9] [note 13] [note 14]</t>
  </si>
  <si>
    <t>Notes are located below the tables beginning in cell A166 and in the notes sheet of this document.</t>
  </si>
  <si>
    <t>Scottish Index of Multiple Deprivation decile</t>
  </si>
  <si>
    <t>1 - Most deprived</t>
  </si>
  <si>
    <t>2</t>
  </si>
  <si>
    <t>3</t>
  </si>
  <si>
    <t>4</t>
  </si>
  <si>
    <t>5</t>
  </si>
  <si>
    <t>6</t>
  </si>
  <si>
    <t>7</t>
  </si>
  <si>
    <t>8</t>
  </si>
  <si>
    <t>9</t>
  </si>
  <si>
    <t>10 - Least deprived</t>
  </si>
  <si>
    <t>Unknown - Scottish</t>
  </si>
  <si>
    <t>Unknown - Other</t>
  </si>
  <si>
    <t>Table 9: Scottish Index of Multiple Deprivation and Application Outcomes, All Benefits</t>
  </si>
  <si>
    <t>Table 9a: Scottish Index of Multiple Deprivation and Application Outcomes, Adult Disability Payment</t>
  </si>
  <si>
    <t>Table 9b: Scottish Index of Multiple Deprivation and Application Outcomes, Best Start Grant and Best Start Foods</t>
  </si>
  <si>
    <t>Table 9c: Scottish Index of Multiple Deprivation and Application Outcomes, Carer Support Payment</t>
  </si>
  <si>
    <t>Table 9d: Scottish Index of Multiple Deprivation and Application Outcomes, Child Disability Payment</t>
  </si>
  <si>
    <t>Table 9e: Scottish Index of Multiple Deprivation and Application Outcomes, Funeral Support Payment</t>
  </si>
  <si>
    <t>Table 9f: Scottish Index of Multiple Deprivation and Application Outcomes, Job Start Payment</t>
  </si>
  <si>
    <t>Table 9g: Scottish Index of Multiple Deprivation and Application Outcomes, Pension Age Disability Payment</t>
  </si>
  <si>
    <t>Table 9h: Scottish Index of Multiple Deprivation and Application Outcomes, Scottish Child Payment</t>
  </si>
  <si>
    <t>Table 9i: Scottish Index of Multiple Deprivation and Application Outcomes, Young Carer Grant</t>
  </si>
  <si>
    <t>Urban Rural and Application Outcomes by benefit [note 1] [note 2] [note 3] [note 4] [note 8] [note 9] [note 13] [note 14]</t>
  </si>
  <si>
    <t>Urban Rural</t>
  </si>
  <si>
    <t>1 - Large Urban Areas</t>
  </si>
  <si>
    <t>2 - Other Urban Areas</t>
  </si>
  <si>
    <t>3 - Accessible Small Towns</t>
  </si>
  <si>
    <t>4 - Remote Small Towns</t>
  </si>
  <si>
    <t>5 - Very Remote Small Towns</t>
  </si>
  <si>
    <t>6 - Accessible Rural Areas</t>
  </si>
  <si>
    <t>7 - Remote Rural Areas</t>
  </si>
  <si>
    <t>8 - Very Remote Rural Areas</t>
  </si>
  <si>
    <t>Table 10: Urban rural breakdown and Application Outcomes, All Benefits</t>
  </si>
  <si>
    <t>Table 10a: Urban rural breakdown and Application Outcomes, Adult Disability Payment</t>
  </si>
  <si>
    <t>Table 10b: Urban rural breakdown and Application Outcomes, Best Start Grant and Best Start Foods</t>
  </si>
  <si>
    <t>Table 10c: Urban rural breakdown and Application Outcomes, Carer Support Payment</t>
  </si>
  <si>
    <t>Table 10d: Urban rural breakdown and Application Outcomes, Child Disability Payment</t>
  </si>
  <si>
    <t>Table 10e: Urban rural breakdown and Application Outcomes, Funeral Support Payment</t>
  </si>
  <si>
    <t>Table 10f: Urban rural breakdown and Application Outcomes, Job Start Payment</t>
  </si>
  <si>
    <t>Table 10g: Urban rural breakdown and Application Outcomes, Pension Age Disability Payment</t>
  </si>
  <si>
    <t>Table 10h: Urban rural breakdown and Application Outcomes, Scottish Child Payment</t>
  </si>
  <si>
    <t>Table 10i: Urban rural breakdown and Application Outcomes, Young Carer Grant</t>
  </si>
  <si>
    <t>Islands and Application Outcomes by benefit [note 1] [note 2] [note 3] [note 4] [note 8] [note 9] [note 13] [note 14]</t>
  </si>
  <si>
    <t>Islands</t>
  </si>
  <si>
    <t>Scottish - Mainland</t>
  </si>
  <si>
    <t>Scottish - Island</t>
  </si>
  <si>
    <t>Table 11: Mainland and Island Breakdown and Application Outcomes, All Benefits</t>
  </si>
  <si>
    <t>Table 11a: Mainland and Island Breakdown and Application Outcomes, Adult Disability Payment</t>
  </si>
  <si>
    <t>Table 11b: Mainland and Island Breakdown and Application Outcomes, Best Start Grant and Best Start Foods</t>
  </si>
  <si>
    <t>Table 11c: Mainland and Island Breakdown and Application Outcomes, Carer Support Payment</t>
  </si>
  <si>
    <t>Table 11d: Mainland and Island Breakdown and Application Outcomes, Child Disability Payment</t>
  </si>
  <si>
    <t>Table 11e: Mainland and Island Breakdown and Application Outcomes, Funeral Support Payment</t>
  </si>
  <si>
    <t>Table 11f: Mainland and Island Breakdown and Application Outcomes, Job Start Payment</t>
  </si>
  <si>
    <t>Table 11g: Mainland and Island Breakdown and Application Outcomes, Pension Age Disability Payment</t>
  </si>
  <si>
    <t>Table 11h: Mainland and Island Breakdown and Application Outcomes, Scottish Child Payment</t>
  </si>
  <si>
    <t>Table 11i: Mainland and Island Breakdown and Application Outcomes, Young Carer Grant</t>
  </si>
  <si>
    <t>Application Channel and Application Outcomes by benefit [note 1] [note 2] [note 3] [note 4] [note 11] [note 12] [note 13] [note 14]</t>
  </si>
  <si>
    <t>Channel</t>
  </si>
  <si>
    <t>Online</t>
  </si>
  <si>
    <t>Mail</t>
  </si>
  <si>
    <t>Phone</t>
  </si>
  <si>
    <t>Table 12: Application Channel and Application Outcomes, All Benefits</t>
  </si>
  <si>
    <t>Table 12a: Application Channel and Application Outcomes, Adult Disability Payment</t>
  </si>
  <si>
    <t>Table 12b: Application Channel and Application Outcomes, Best Start Grant and Best Start Foods</t>
  </si>
  <si>
    <t>Table 12c: Application Channel and Application Outcomes, Carer Support Payment</t>
  </si>
  <si>
    <t>Table 12d: Application Channel and Application Outcomes, Child Disability Payment</t>
  </si>
  <si>
    <t>Table 12e: Application Channel and Application Outcomes, Funeral Support Payment</t>
  </si>
  <si>
    <t>Table 12f: Application Channel and Application Outcomes, Job Start Payment</t>
  </si>
  <si>
    <t>Table 12g: Application Channel and Application Outcomes, Pension Age Disability Payment</t>
  </si>
  <si>
    <t>Table 12h: Application Channel and Application Outcomes, Scottish Child Payment</t>
  </si>
  <si>
    <t>Table 12i: Application Channel and Application Outcomes, Young Carer Grant</t>
  </si>
  <si>
    <t>Benefit Type and Application Outcomes [note 1] [note 2] [note 3] [note 4] [note 13] [note 14]</t>
  </si>
  <si>
    <t>This worksheet contains 1 table.</t>
  </si>
  <si>
    <t>Banded rows are used in this table. To remove them, highlight the table, go to the Design tab and uncheck the banded rows box.</t>
  </si>
  <si>
    <t>Notes are located below the table beginning in cell A19 and in the notes sheet of this document.</t>
  </si>
  <si>
    <t>Benefit Type</t>
  </si>
  <si>
    <t>Adult Disability Payment</t>
  </si>
  <si>
    <t>Best Start Grant and Best Start Foods</t>
  </si>
  <si>
    <t>Carer Support Payment</t>
  </si>
  <si>
    <t>Child Disability Payment</t>
  </si>
  <si>
    <t>Funeral Support Payment</t>
  </si>
  <si>
    <t>Job Start Payment</t>
  </si>
  <si>
    <t>Pension Age Disability Payment</t>
  </si>
  <si>
    <t>Scottish Child Payment</t>
  </si>
  <si>
    <t>Young Carer Grant</t>
  </si>
  <si>
    <t>Table 13: Benefit Type and Application Outcomes, All Benefits</t>
  </si>
  <si>
    <t>Social Security Scotland client and applicant diversity and equalities analysis for April 2024 to March 2025</t>
  </si>
  <si>
    <t>Link to the latest client and applicant diversity and equalities publication (opens in a new window)</t>
  </si>
  <si>
    <t>Publication date</t>
  </si>
  <si>
    <t>The data tables in this spreadsheet were originally published at 9.30am on 26 August 2025.</t>
  </si>
  <si>
    <t>Time period</t>
  </si>
  <si>
    <t>April 2024 to March 2025</t>
  </si>
  <si>
    <t>Supplier</t>
  </si>
  <si>
    <t>Social Security Scotland</t>
  </si>
  <si>
    <t>Geographic coverage</t>
  </si>
  <si>
    <t>Scotland</t>
  </si>
  <si>
    <t>Data source</t>
  </si>
  <si>
    <t xml:space="preserve">The data in this publication is sourced from Social Security Scotland’s case management system and the manual database. </t>
  </si>
  <si>
    <t>Key Information</t>
  </si>
  <si>
    <t>This workbook contains 13 worksheets of analysis labelled T1- T13.</t>
  </si>
  <si>
    <t>Each worksheet reports on the number of applicants and approval rate measures for a different characteristic.</t>
  </si>
  <si>
    <t xml:space="preserve">Figures are rounded for disclosure control and may not sum due to rounding. </t>
  </si>
  <si>
    <t>Further information about how the data is collected, quality assurance and data quality can be found in the "About the data" section of the publication.</t>
  </si>
  <si>
    <t>These statistics are being published as official statistics in development.</t>
  </si>
  <si>
    <t>Symbols used within the tables</t>
  </si>
  <si>
    <t>Contact Us</t>
  </si>
  <si>
    <t>Please get in touch if you need any further information, or have any suggestions for improvement.</t>
  </si>
  <si>
    <t>E-mail: MI@socialsecurity.gov.scot</t>
  </si>
  <si>
    <t>This spreadsheet contains the data tables published alongside Social Security Scotland's publication "Social Security Scotland client and applicant diversity and equalities analysis for April 2024 to March 2025".</t>
  </si>
  <si>
    <t>Applicant age was categorised as 'unknown' if their date of birth was missing or contained errors, or the applicant was under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</si>
</sst>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2"/>
      <color rgb="FF000000"/>
      <name val="Roboto"/>
    </font>
    <font>
      <b/>
      <sz val="15"/>
      <color rgb="FF000000"/>
      <name val="Roboto"/>
    </font>
    <font>
      <u/>
      <sz val="12"/>
      <color rgb="FF0000FF"/>
      <name val="Roboto"/>
    </font>
    <font>
      <b/>
      <sz val="12"/>
      <color rgb="FF000000"/>
      <name val="Roboto"/>
    </font>
    <font>
      <u/>
      <sz val="12"/>
      <color theme="10"/>
      <name val="Roboto"/>
    </font>
    <font>
      <sz val="12"/>
      <color rgb="FF000000"/>
      <name val="Roboto"/>
    </font>
    <font>
      <b/>
      <sz val="12"/>
      <color theme="1"/>
      <name val="Roboto"/>
    </font>
    <font>
      <sz val="12"/>
      <color theme="1"/>
      <name val="Roboto"/>
    </font>
    <font>
      <b/>
      <sz val="16"/>
      <color theme="1"/>
      <name val="Roboto"/>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left"/>
    </xf>
    <xf numFmtId="0" fontId="0" fillId="0" borderId="0" xfId="0" applyAlignment="1">
      <alignment horizontal="right" wrapText="1"/>
    </xf>
    <xf numFmtId="0" fontId="0" fillId="0" borderId="0" xfId="0" applyAlignment="1">
      <alignment horizontal="right"/>
    </xf>
    <xf numFmtId="164" fontId="0" fillId="0" borderId="0" xfId="0" applyNumberFormat="1" applyAlignment="1">
      <alignment horizontal="right"/>
    </xf>
    <xf numFmtId="0" fontId="3" fillId="0" borderId="0" xfId="0" applyFont="1" applyAlignment="1">
      <alignment horizontal="left"/>
    </xf>
    <xf numFmtId="0" fontId="3" fillId="0" borderId="0" xfId="0" applyFont="1" applyAlignment="1">
      <alignment horizontal="right"/>
    </xf>
    <xf numFmtId="164" fontId="3" fillId="0" borderId="0" xfId="0" applyNumberFormat="1" applyFont="1" applyAlignment="1">
      <alignment horizontal="right"/>
    </xf>
    <xf numFmtId="0" fontId="3" fillId="0" borderId="0" xfId="0" applyFont="1"/>
    <xf numFmtId="0" fontId="8" fillId="0" borderId="0" xfId="0" applyFont="1" applyAlignment="1">
      <alignment vertical="top" wrapText="1"/>
    </xf>
    <xf numFmtId="0" fontId="5" fillId="0" borderId="0" xfId="0" applyFont="1" applyAlignment="1">
      <alignment vertical="top" wrapText="1"/>
    </xf>
    <xf numFmtId="0" fontId="4" fillId="0" borderId="0" xfId="1"/>
    <xf numFmtId="0" fontId="6" fillId="0" borderId="0" xfId="0" applyFont="1" applyAlignment="1">
      <alignment vertical="top" wrapText="1"/>
    </xf>
    <xf numFmtId="0" fontId="7" fillId="0" borderId="0" xfId="0" applyFont="1" applyAlignment="1">
      <alignment vertical="top" wrapText="1"/>
    </xf>
    <xf numFmtId="0" fontId="5" fillId="0" borderId="0" xfId="0" applyFont="1"/>
    <xf numFmtId="0" fontId="4" fillId="0" borderId="0" xfId="1" applyAlignment="1">
      <alignment vertical="top" wrapText="1"/>
    </xf>
  </cellXfs>
  <cellStyles count="2">
    <cellStyle name="Hyperlink" xfId="1" builtinId="8"/>
    <cellStyle name="Normal" xfId="0" builtinId="0"/>
  </cellStyles>
  <dxfs count="1320">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16"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g" displayName="table_1g" ref="A92:I101" totalsRowShown="0" headerRowDxfId="1242" dataDxfId="1241">
  <tableColumns count="9">
    <tableColumn id="1" xr3:uid="{00000000-0010-0000-0900-000001000000}" name="Ethnicity" dataDxfId="1240"/>
    <tableColumn id="2" xr3:uid="{00000000-0010-0000-0900-000002000000}" name="Number of applicants" dataDxfId="1239"/>
    <tableColumn id="3" xr3:uid="{00000000-0010-0000-0900-000003000000}" name="Percentage of applicants out of all applicants" dataDxfId="1238"/>
    <tableColumn id="4" xr3:uid="{00000000-0010-0000-0900-000004000000}" name="Number of applicants with an outcome" dataDxfId="1237"/>
    <tableColumn id="5" xr3:uid="{00000000-0010-0000-0900-000005000000}" name="Number of applicants with an approved outcome" dataDxfId="1236"/>
    <tableColumn id="6" xr3:uid="{00000000-0010-0000-0900-000006000000}" name="Number of applicants with a denied outcome" dataDxfId="1235"/>
    <tableColumn id="7" xr3:uid="{00000000-0010-0000-0900-000007000000}" name="Percentage of applicants with an outcome out of all applicants with an outcome" dataDxfId="1234"/>
    <tableColumn id="8" xr3:uid="{00000000-0010-0000-0900-000008000000}" name="Percentage of approved applicants out of applicants with an outcome" dataDxfId="1233"/>
    <tableColumn id="9" xr3:uid="{00000000-0010-0000-0900-000009000000}" name="Percentage of denied applicants out of applicants with an outcome" dataDxfId="1232"/>
  </tableColumns>
  <tableStyleInfo name="TableStyleLight1" showFirstColumn="0" showLastColumn="0" showRowStripes="1" showColumnStripes="0"/>
</table>
</file>

<file path=xl/tables/table10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00000000-000C-0000-FFFF-FFFF63000000}" name="table_10g" displayName="table_10g" ref="A106:I117" totalsRowShown="0" headerRowDxfId="252" dataDxfId="251">
  <tableColumns count="9">
    <tableColumn id="1" xr3:uid="{00000000-0010-0000-6300-000001000000}" name="Urban Rural" dataDxfId="250"/>
    <tableColumn id="2" xr3:uid="{00000000-0010-0000-6300-000002000000}" name="Number of applicants" dataDxfId="249"/>
    <tableColumn id="3" xr3:uid="{00000000-0010-0000-6300-000003000000}" name="Percentage of applicants out of all applicants" dataDxfId="248"/>
    <tableColumn id="4" xr3:uid="{00000000-0010-0000-6300-000004000000}" name="Number of applicants with an outcome" dataDxfId="247"/>
    <tableColumn id="5" xr3:uid="{00000000-0010-0000-6300-000005000000}" name="Number of applicants with an approved outcome" dataDxfId="246"/>
    <tableColumn id="6" xr3:uid="{00000000-0010-0000-6300-000006000000}" name="Number of applicants with a denied outcome" dataDxfId="245"/>
    <tableColumn id="7" xr3:uid="{00000000-0010-0000-6300-000007000000}" name="Percentage of applicants with an outcome out of all applicants with an outcome" dataDxfId="244"/>
    <tableColumn id="8" xr3:uid="{00000000-0010-0000-6300-000008000000}" name="Percentage of approved applicants out of applicants with an outcome" dataDxfId="243"/>
    <tableColumn id="9" xr3:uid="{00000000-0010-0000-6300-000009000000}" name="Percentage of denied applicants out of applicants with an outcome" dataDxfId="242"/>
  </tableColumns>
  <tableStyleInfo name="TableStyleLight1" showFirstColumn="0" showLastColumn="0" showRowStripes="1" showColumnStripes="0"/>
</table>
</file>

<file path=xl/tables/table10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00000000-000C-0000-FFFF-FFFF64000000}" name="table_10h" displayName="table_10h" ref="A120:I131" totalsRowShown="0" headerRowDxfId="241" dataDxfId="240">
  <tableColumns count="9">
    <tableColumn id="1" xr3:uid="{00000000-0010-0000-6400-000001000000}" name="Urban Rural" dataDxfId="239"/>
    <tableColumn id="2" xr3:uid="{00000000-0010-0000-6400-000002000000}" name="Number of applicants" dataDxfId="238"/>
    <tableColumn id="3" xr3:uid="{00000000-0010-0000-6400-000003000000}" name="Percentage of applicants out of all applicants" dataDxfId="237"/>
    <tableColumn id="4" xr3:uid="{00000000-0010-0000-6400-000004000000}" name="Number of applicants with an outcome" dataDxfId="236"/>
    <tableColumn id="5" xr3:uid="{00000000-0010-0000-6400-000005000000}" name="Number of applicants with an approved outcome" dataDxfId="235"/>
    <tableColumn id="6" xr3:uid="{00000000-0010-0000-6400-000006000000}" name="Number of applicants with a denied outcome" dataDxfId="234"/>
    <tableColumn id="7" xr3:uid="{00000000-0010-0000-6400-000007000000}" name="Percentage of applicants with an outcome out of all applicants with an outcome" dataDxfId="233"/>
    <tableColumn id="8" xr3:uid="{00000000-0010-0000-6400-000008000000}" name="Percentage of approved applicants out of applicants with an outcome" dataDxfId="232"/>
    <tableColumn id="9" xr3:uid="{00000000-0010-0000-6400-000009000000}" name="Percentage of denied applicants out of applicants with an outcome" dataDxfId="231"/>
  </tableColumns>
  <tableStyleInfo name="TableStyleLight1" showFirstColumn="0" showLastColumn="0" showRowStripes="1" showColumnStripes="0"/>
</table>
</file>

<file path=xl/tables/table10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00000000-000C-0000-FFFF-FFFF65000000}" name="table_10i" displayName="table_10i" ref="A134:I145" totalsRowShown="0" headerRowDxfId="230" dataDxfId="229">
  <tableColumns count="9">
    <tableColumn id="1" xr3:uid="{00000000-0010-0000-6500-000001000000}" name="Urban Rural" dataDxfId="228"/>
    <tableColumn id="2" xr3:uid="{00000000-0010-0000-6500-000002000000}" name="Number of applicants" dataDxfId="227"/>
    <tableColumn id="3" xr3:uid="{00000000-0010-0000-6500-000003000000}" name="Percentage of applicants out of all applicants" dataDxfId="226"/>
    <tableColumn id="4" xr3:uid="{00000000-0010-0000-6500-000004000000}" name="Number of applicants with an outcome" dataDxfId="225"/>
    <tableColumn id="5" xr3:uid="{00000000-0010-0000-6500-000005000000}" name="Number of applicants with an approved outcome" dataDxfId="224"/>
    <tableColumn id="6" xr3:uid="{00000000-0010-0000-6500-000006000000}" name="Number of applicants with a denied outcome" dataDxfId="223"/>
    <tableColumn id="7" xr3:uid="{00000000-0010-0000-6500-000007000000}" name="Percentage of applicants with an outcome out of all applicants with an outcome" dataDxfId="222"/>
    <tableColumn id="8" xr3:uid="{00000000-0010-0000-6500-000008000000}" name="Percentage of approved applicants out of applicants with an outcome" dataDxfId="221"/>
    <tableColumn id="9" xr3:uid="{00000000-0010-0000-6500-000009000000}" name="Percentage of denied applicants out of applicants with an outcome" dataDxfId="220"/>
  </tableColumns>
  <tableStyleInfo name="TableStyleLight1" showFirstColumn="0" showLastColumn="0" showRowStripes="1" showColumnStripes="0"/>
</table>
</file>

<file path=xl/tables/table10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00000000-000C-0000-FFFF-FFFF66000000}" name="table_11" displayName="table_11" ref="A8:I13" totalsRowShown="0" headerRowDxfId="219" dataDxfId="218">
  <tableColumns count="9">
    <tableColumn id="1" xr3:uid="{00000000-0010-0000-6600-000001000000}" name="Islands" dataDxfId="217"/>
    <tableColumn id="2" xr3:uid="{00000000-0010-0000-6600-000002000000}" name="Number of applicants" dataDxfId="216"/>
    <tableColumn id="3" xr3:uid="{00000000-0010-0000-6600-000003000000}" name="Percentage of applicants out of all applicants" dataDxfId="215"/>
    <tableColumn id="4" xr3:uid="{00000000-0010-0000-6600-000004000000}" name="Number of applicants with an outcome" dataDxfId="214"/>
    <tableColumn id="5" xr3:uid="{00000000-0010-0000-6600-000005000000}" name="Number of applicants with an approved outcome" dataDxfId="213"/>
    <tableColumn id="6" xr3:uid="{00000000-0010-0000-6600-000006000000}" name="Number of applicants with a denied outcome" dataDxfId="212"/>
    <tableColumn id="7" xr3:uid="{00000000-0010-0000-6600-000007000000}" name="Percentage of applicants with an outcome out of all applicants with an outcome" dataDxfId="211"/>
    <tableColumn id="8" xr3:uid="{00000000-0010-0000-6600-000008000000}" name="Percentage of approved applicants out of applicants with an outcome" dataDxfId="210"/>
    <tableColumn id="9" xr3:uid="{00000000-0010-0000-6600-000009000000}" name="Percentage of denied applicants out of applicants with an outcome" dataDxfId="209"/>
  </tableColumns>
  <tableStyleInfo name="TableStyleLight1" showFirstColumn="0" showLastColumn="0" showRowStripes="1" showColumnStripes="0"/>
</table>
</file>

<file path=xl/tables/table10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00000000-000C-0000-FFFF-FFFF67000000}" name="table_11a" displayName="table_11a" ref="A16:I21" totalsRowShown="0" headerRowDxfId="208" dataDxfId="207">
  <tableColumns count="9">
    <tableColumn id="1" xr3:uid="{00000000-0010-0000-6700-000001000000}" name="Islands" dataDxfId="206"/>
    <tableColumn id="2" xr3:uid="{00000000-0010-0000-6700-000002000000}" name="Number of applicants" dataDxfId="205"/>
    <tableColumn id="3" xr3:uid="{00000000-0010-0000-6700-000003000000}" name="Percentage of applicants out of all applicants" dataDxfId="204"/>
    <tableColumn id="4" xr3:uid="{00000000-0010-0000-6700-000004000000}" name="Number of applicants with an outcome" dataDxfId="203"/>
    <tableColumn id="5" xr3:uid="{00000000-0010-0000-6700-000005000000}" name="Number of applicants with an approved outcome" dataDxfId="202"/>
    <tableColumn id="6" xr3:uid="{00000000-0010-0000-6700-000006000000}" name="Number of applicants with a denied outcome" dataDxfId="201"/>
    <tableColumn id="7" xr3:uid="{00000000-0010-0000-6700-000007000000}" name="Percentage of applicants with an outcome out of all applicants with an outcome" dataDxfId="200"/>
    <tableColumn id="8" xr3:uid="{00000000-0010-0000-6700-000008000000}" name="Percentage of approved applicants out of applicants with an outcome" dataDxfId="199"/>
    <tableColumn id="9" xr3:uid="{00000000-0010-0000-6700-000009000000}" name="Percentage of denied applicants out of applicants with an outcome" dataDxfId="198"/>
  </tableColumns>
  <tableStyleInfo name="TableStyleLight1" showFirstColumn="0" showLastColumn="0" showRowStripes="1" showColumnStripes="0"/>
</table>
</file>

<file path=xl/tables/table10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00000000-000C-0000-FFFF-FFFF68000000}" name="table_11b" displayName="table_11b" ref="A24:I29" totalsRowShown="0" headerRowDxfId="197" dataDxfId="196">
  <tableColumns count="9">
    <tableColumn id="1" xr3:uid="{00000000-0010-0000-6800-000001000000}" name="Islands" dataDxfId="195"/>
    <tableColumn id="2" xr3:uid="{00000000-0010-0000-6800-000002000000}" name="Number of applicants" dataDxfId="194"/>
    <tableColumn id="3" xr3:uid="{00000000-0010-0000-6800-000003000000}" name="Percentage of applicants out of all applicants" dataDxfId="193"/>
    <tableColumn id="4" xr3:uid="{00000000-0010-0000-6800-000004000000}" name="Number of applicants with an outcome" dataDxfId="192"/>
    <tableColumn id="5" xr3:uid="{00000000-0010-0000-6800-000005000000}" name="Number of applicants with an approved outcome" dataDxfId="191"/>
    <tableColumn id="6" xr3:uid="{00000000-0010-0000-6800-000006000000}" name="Number of applicants with a denied outcome" dataDxfId="190"/>
    <tableColumn id="7" xr3:uid="{00000000-0010-0000-6800-000007000000}" name="Percentage of applicants with an outcome out of all applicants with an outcome" dataDxfId="189"/>
    <tableColumn id="8" xr3:uid="{00000000-0010-0000-6800-000008000000}" name="Percentage of approved applicants out of applicants with an outcome" dataDxfId="188"/>
    <tableColumn id="9" xr3:uid="{00000000-0010-0000-6800-000009000000}" name="Percentage of denied applicants out of applicants with an outcome" dataDxfId="187"/>
  </tableColumns>
  <tableStyleInfo name="TableStyleLight1" showFirstColumn="0" showLastColumn="0" showRowStripes="1" showColumnStripes="0"/>
</table>
</file>

<file path=xl/tables/table10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00000000-000C-0000-FFFF-FFFF69000000}" name="table_11c" displayName="table_11c" ref="A32:I37" totalsRowShown="0" headerRowDxfId="186" dataDxfId="185">
  <tableColumns count="9">
    <tableColumn id="1" xr3:uid="{00000000-0010-0000-6900-000001000000}" name="Islands" dataDxfId="184"/>
    <tableColumn id="2" xr3:uid="{00000000-0010-0000-6900-000002000000}" name="Number of applicants" dataDxfId="183"/>
    <tableColumn id="3" xr3:uid="{00000000-0010-0000-6900-000003000000}" name="Percentage of applicants out of all applicants" dataDxfId="182"/>
    <tableColumn id="4" xr3:uid="{00000000-0010-0000-6900-000004000000}" name="Number of applicants with an outcome" dataDxfId="181"/>
    <tableColumn id="5" xr3:uid="{00000000-0010-0000-6900-000005000000}" name="Number of applicants with an approved outcome" dataDxfId="180"/>
    <tableColumn id="6" xr3:uid="{00000000-0010-0000-6900-000006000000}" name="Number of applicants with a denied outcome" dataDxfId="179"/>
    <tableColumn id="7" xr3:uid="{00000000-0010-0000-6900-000007000000}" name="Percentage of applicants with an outcome out of all applicants with an outcome" dataDxfId="178"/>
    <tableColumn id="8" xr3:uid="{00000000-0010-0000-6900-000008000000}" name="Percentage of approved applicants out of applicants with an outcome" dataDxfId="177"/>
    <tableColumn id="9" xr3:uid="{00000000-0010-0000-6900-000009000000}" name="Percentage of denied applicants out of applicants with an outcome" dataDxfId="176"/>
  </tableColumns>
  <tableStyleInfo name="TableStyleLight1" showFirstColumn="0" showLastColumn="0" showRowStripes="1" showColumnStripes="0"/>
</table>
</file>

<file path=xl/tables/table10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00000000-000C-0000-FFFF-FFFF6A000000}" name="table_11d" displayName="table_11d" ref="A40:I45" totalsRowShown="0" headerRowDxfId="175" dataDxfId="174">
  <tableColumns count="9">
    <tableColumn id="1" xr3:uid="{00000000-0010-0000-6A00-000001000000}" name="Islands" dataDxfId="173"/>
    <tableColumn id="2" xr3:uid="{00000000-0010-0000-6A00-000002000000}" name="Number of applicants" dataDxfId="172"/>
    <tableColumn id="3" xr3:uid="{00000000-0010-0000-6A00-000003000000}" name="Percentage of applicants out of all applicants" dataDxfId="171"/>
    <tableColumn id="4" xr3:uid="{00000000-0010-0000-6A00-000004000000}" name="Number of applicants with an outcome" dataDxfId="170"/>
    <tableColumn id="5" xr3:uid="{00000000-0010-0000-6A00-000005000000}" name="Number of applicants with an approved outcome" dataDxfId="169"/>
    <tableColumn id="6" xr3:uid="{00000000-0010-0000-6A00-000006000000}" name="Number of applicants with a denied outcome" dataDxfId="168"/>
    <tableColumn id="7" xr3:uid="{00000000-0010-0000-6A00-000007000000}" name="Percentage of applicants with an outcome out of all applicants with an outcome" dataDxfId="167"/>
    <tableColumn id="8" xr3:uid="{00000000-0010-0000-6A00-000008000000}" name="Percentage of approved applicants out of applicants with an outcome" dataDxfId="166"/>
    <tableColumn id="9" xr3:uid="{00000000-0010-0000-6A00-000009000000}" name="Percentage of denied applicants out of applicants with an outcome" dataDxfId="165"/>
  </tableColumns>
  <tableStyleInfo name="TableStyleLight1" showFirstColumn="0" showLastColumn="0" showRowStripes="1" showColumnStripes="0"/>
</table>
</file>

<file path=xl/tables/table10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00000000-000C-0000-FFFF-FFFF6B000000}" name="table_11e" displayName="table_11e" ref="A48:I53" totalsRowShown="0" headerRowDxfId="164" dataDxfId="163">
  <tableColumns count="9">
    <tableColumn id="1" xr3:uid="{00000000-0010-0000-6B00-000001000000}" name="Islands" dataDxfId="162"/>
    <tableColumn id="2" xr3:uid="{00000000-0010-0000-6B00-000002000000}" name="Number of applicants" dataDxfId="161"/>
    <tableColumn id="3" xr3:uid="{00000000-0010-0000-6B00-000003000000}" name="Percentage of applicants out of all applicants" dataDxfId="160"/>
    <tableColumn id="4" xr3:uid="{00000000-0010-0000-6B00-000004000000}" name="Number of applicants with an outcome" dataDxfId="159"/>
    <tableColumn id="5" xr3:uid="{00000000-0010-0000-6B00-000005000000}" name="Number of applicants with an approved outcome" dataDxfId="158"/>
    <tableColumn id="6" xr3:uid="{00000000-0010-0000-6B00-000006000000}" name="Number of applicants with a denied outcome" dataDxfId="157"/>
    <tableColumn id="7" xr3:uid="{00000000-0010-0000-6B00-000007000000}" name="Percentage of applicants with an outcome out of all applicants with an outcome" dataDxfId="156"/>
    <tableColumn id="8" xr3:uid="{00000000-0010-0000-6B00-000008000000}" name="Percentage of approved applicants out of applicants with an outcome" dataDxfId="155"/>
    <tableColumn id="9" xr3:uid="{00000000-0010-0000-6B00-000009000000}" name="Percentage of denied applicants out of applicants with an outcome" dataDxfId="154"/>
  </tableColumns>
  <tableStyleInfo name="TableStyleLight1" showFirstColumn="0" showLastColumn="0" showRowStripes="1" showColumnStripes="0"/>
</table>
</file>

<file path=xl/tables/table10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00000000-000C-0000-FFFF-FFFF6C000000}" name="table_11f" displayName="table_11f" ref="A56:I61" totalsRowShown="0" headerRowDxfId="153" dataDxfId="152">
  <tableColumns count="9">
    <tableColumn id="1" xr3:uid="{00000000-0010-0000-6C00-000001000000}" name="Islands" dataDxfId="151"/>
    <tableColumn id="2" xr3:uid="{00000000-0010-0000-6C00-000002000000}" name="Number of applicants" dataDxfId="150"/>
    <tableColumn id="3" xr3:uid="{00000000-0010-0000-6C00-000003000000}" name="Percentage of applicants out of all applicants" dataDxfId="149"/>
    <tableColumn id="4" xr3:uid="{00000000-0010-0000-6C00-000004000000}" name="Number of applicants with an outcome" dataDxfId="148"/>
    <tableColumn id="5" xr3:uid="{00000000-0010-0000-6C00-000005000000}" name="Number of applicants with an approved outcome" dataDxfId="147"/>
    <tableColumn id="6" xr3:uid="{00000000-0010-0000-6C00-000006000000}" name="Number of applicants with a denied outcome" dataDxfId="146"/>
    <tableColumn id="7" xr3:uid="{00000000-0010-0000-6C00-000007000000}" name="Percentage of applicants with an outcome out of all applicants with an outcome" dataDxfId="145"/>
    <tableColumn id="8" xr3:uid="{00000000-0010-0000-6C00-000008000000}" name="Percentage of approved applicants out of applicants with an outcome" dataDxfId="144"/>
    <tableColumn id="9" xr3:uid="{00000000-0010-0000-6C00-000009000000}" name="Percentage of denied applicants out of applicants with an outcome" dataDxfId="143"/>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h" displayName="table_1h" ref="A104:I113" totalsRowShown="0" headerRowDxfId="1231" dataDxfId="1230">
  <tableColumns count="9">
    <tableColumn id="1" xr3:uid="{00000000-0010-0000-0A00-000001000000}" name="Ethnicity" dataDxfId="1229"/>
    <tableColumn id="2" xr3:uid="{00000000-0010-0000-0A00-000002000000}" name="Number of applicants" dataDxfId="1228"/>
    <tableColumn id="3" xr3:uid="{00000000-0010-0000-0A00-000003000000}" name="Percentage of applicants out of all applicants" dataDxfId="1227"/>
    <tableColumn id="4" xr3:uid="{00000000-0010-0000-0A00-000004000000}" name="Number of applicants with an outcome" dataDxfId="1226"/>
    <tableColumn id="5" xr3:uid="{00000000-0010-0000-0A00-000005000000}" name="Number of applicants with an approved outcome" dataDxfId="1225"/>
    <tableColumn id="6" xr3:uid="{00000000-0010-0000-0A00-000006000000}" name="Number of applicants with a denied outcome" dataDxfId="1224"/>
    <tableColumn id="7" xr3:uid="{00000000-0010-0000-0A00-000007000000}" name="Percentage of applicants with an outcome out of all applicants with an outcome" dataDxfId="1223"/>
    <tableColumn id="8" xr3:uid="{00000000-0010-0000-0A00-000008000000}" name="Percentage of approved applicants out of applicants with an outcome" dataDxfId="1222"/>
    <tableColumn id="9" xr3:uid="{00000000-0010-0000-0A00-000009000000}" name="Percentage of denied applicants out of applicants with an outcome" dataDxfId="1221"/>
  </tableColumns>
  <tableStyleInfo name="TableStyleLight1" showFirstColumn="0" showLastColumn="0" showRowStripes="1" showColumnStripes="0"/>
</table>
</file>

<file path=xl/tables/table1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2" xr:uid="{00000000-000C-0000-FFFF-FFFF6D000000}" name="table_11g" displayName="table_11g" ref="A64:I69" totalsRowShown="0" headerRowDxfId="142" dataDxfId="141">
  <tableColumns count="9">
    <tableColumn id="1" xr3:uid="{00000000-0010-0000-6D00-000001000000}" name="Islands" dataDxfId="140"/>
    <tableColumn id="2" xr3:uid="{00000000-0010-0000-6D00-000002000000}" name="Number of applicants" dataDxfId="139"/>
    <tableColumn id="3" xr3:uid="{00000000-0010-0000-6D00-000003000000}" name="Percentage of applicants out of all applicants" dataDxfId="138"/>
    <tableColumn id="4" xr3:uid="{00000000-0010-0000-6D00-000004000000}" name="Number of applicants with an outcome" dataDxfId="137"/>
    <tableColumn id="5" xr3:uid="{00000000-0010-0000-6D00-000005000000}" name="Number of applicants with an approved outcome" dataDxfId="136"/>
    <tableColumn id="6" xr3:uid="{00000000-0010-0000-6D00-000006000000}" name="Number of applicants with a denied outcome" dataDxfId="135"/>
    <tableColumn id="7" xr3:uid="{00000000-0010-0000-6D00-000007000000}" name="Percentage of applicants with an outcome out of all applicants with an outcome" dataDxfId="134"/>
    <tableColumn id="8" xr3:uid="{00000000-0010-0000-6D00-000008000000}" name="Percentage of approved applicants out of applicants with an outcome" dataDxfId="133"/>
    <tableColumn id="9" xr3:uid="{00000000-0010-0000-6D00-000009000000}" name="Percentage of denied applicants out of applicants with an outcome" dataDxfId="132"/>
  </tableColumns>
  <tableStyleInfo name="TableStyleLight1" showFirstColumn="0" showLastColumn="0" showRowStripes="1" showColumnStripes="0"/>
</table>
</file>

<file path=xl/tables/table1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3" xr:uid="{00000000-000C-0000-FFFF-FFFF6E000000}" name="table_11h" displayName="table_11h" ref="A72:I77" totalsRowShown="0" headerRowDxfId="131" dataDxfId="130">
  <tableColumns count="9">
    <tableColumn id="1" xr3:uid="{00000000-0010-0000-6E00-000001000000}" name="Islands" dataDxfId="129"/>
    <tableColumn id="2" xr3:uid="{00000000-0010-0000-6E00-000002000000}" name="Number of applicants" dataDxfId="128"/>
    <tableColumn id="3" xr3:uid="{00000000-0010-0000-6E00-000003000000}" name="Percentage of applicants out of all applicants" dataDxfId="127"/>
    <tableColumn id="4" xr3:uid="{00000000-0010-0000-6E00-000004000000}" name="Number of applicants with an outcome" dataDxfId="126"/>
    <tableColumn id="5" xr3:uid="{00000000-0010-0000-6E00-000005000000}" name="Number of applicants with an approved outcome" dataDxfId="125"/>
    <tableColumn id="6" xr3:uid="{00000000-0010-0000-6E00-000006000000}" name="Number of applicants with a denied outcome" dataDxfId="124"/>
    <tableColumn id="7" xr3:uid="{00000000-0010-0000-6E00-000007000000}" name="Percentage of applicants with an outcome out of all applicants with an outcome" dataDxfId="123"/>
    <tableColumn id="8" xr3:uid="{00000000-0010-0000-6E00-000008000000}" name="Percentage of approved applicants out of applicants with an outcome" dataDxfId="122"/>
    <tableColumn id="9" xr3:uid="{00000000-0010-0000-6E00-000009000000}" name="Percentage of denied applicants out of applicants with an outcome" dataDxfId="121"/>
  </tableColumns>
  <tableStyleInfo name="TableStyleLight1" showFirstColumn="0" showLastColumn="0" showRowStripes="1" showColumnStripes="0"/>
</table>
</file>

<file path=xl/tables/table1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4" xr:uid="{00000000-000C-0000-FFFF-FFFF6F000000}" name="table_11i" displayName="table_11i" ref="A80:I85" totalsRowShown="0" headerRowDxfId="120" dataDxfId="119">
  <tableColumns count="9">
    <tableColumn id="1" xr3:uid="{00000000-0010-0000-6F00-000001000000}" name="Islands" dataDxfId="118"/>
    <tableColumn id="2" xr3:uid="{00000000-0010-0000-6F00-000002000000}" name="Number of applicants" dataDxfId="117"/>
    <tableColumn id="3" xr3:uid="{00000000-0010-0000-6F00-000003000000}" name="Percentage of applicants out of all applicants" dataDxfId="116"/>
    <tableColumn id="4" xr3:uid="{00000000-0010-0000-6F00-000004000000}" name="Number of applicants with an outcome" dataDxfId="115"/>
    <tableColumn id="5" xr3:uid="{00000000-0010-0000-6F00-000005000000}" name="Number of applicants with an approved outcome" dataDxfId="114"/>
    <tableColumn id="6" xr3:uid="{00000000-0010-0000-6F00-000006000000}" name="Number of applicants with a denied outcome" dataDxfId="113"/>
    <tableColumn id="7" xr3:uid="{00000000-0010-0000-6F00-000007000000}" name="Percentage of applicants with an outcome out of all applicants with an outcome" dataDxfId="112"/>
    <tableColumn id="8" xr3:uid="{00000000-0010-0000-6F00-000008000000}" name="Percentage of approved applicants out of applicants with an outcome" dataDxfId="111"/>
    <tableColumn id="9" xr3:uid="{00000000-0010-0000-6F00-000009000000}" name="Percentage of denied applicants out of applicants with an outcome" dataDxfId="110"/>
  </tableColumns>
  <tableStyleInfo name="TableStyleLight1" showFirstColumn="0" showLastColumn="0" showRowStripes="1" showColumnStripes="0"/>
</table>
</file>

<file path=xl/tables/table1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5" xr:uid="{00000000-000C-0000-FFFF-FFFF70000000}" name="table_12" displayName="table_12" ref="A8:I13" totalsRowShown="0" headerRowDxfId="109" dataDxfId="108">
  <tableColumns count="9">
    <tableColumn id="1" xr3:uid="{00000000-0010-0000-7000-000001000000}" name="Channel" dataDxfId="107"/>
    <tableColumn id="2" xr3:uid="{00000000-0010-0000-7000-000002000000}" name="Number of applicants" dataDxfId="106"/>
    <tableColumn id="3" xr3:uid="{00000000-0010-0000-7000-000003000000}" name="Percentage of applicants out of all applicants" dataDxfId="105"/>
    <tableColumn id="4" xr3:uid="{00000000-0010-0000-7000-000004000000}" name="Number of applicants with an outcome" dataDxfId="104"/>
    <tableColumn id="5" xr3:uid="{00000000-0010-0000-7000-000005000000}" name="Number of applicants with an approved outcome" dataDxfId="103"/>
    <tableColumn id="6" xr3:uid="{00000000-0010-0000-7000-000006000000}" name="Number of applicants with a denied outcome" dataDxfId="102"/>
    <tableColumn id="7" xr3:uid="{00000000-0010-0000-7000-000007000000}" name="Percentage of applicants with an outcome out of all applicants with an outcome" dataDxfId="101"/>
    <tableColumn id="8" xr3:uid="{00000000-0010-0000-7000-000008000000}" name="Percentage of approved applicants out of applicants with an outcome" dataDxfId="100"/>
    <tableColumn id="9" xr3:uid="{00000000-0010-0000-7000-000009000000}" name="Percentage of denied applicants out of applicants with an outcome" dataDxfId="99"/>
  </tableColumns>
  <tableStyleInfo name="TableStyleLight1" showFirstColumn="0" showLastColumn="0" showRowStripes="1" showColumnStripes="0"/>
</table>
</file>

<file path=xl/tables/table1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6" xr:uid="{00000000-000C-0000-FFFF-FFFF71000000}" name="table_12a" displayName="table_12a" ref="A16:I21" totalsRowShown="0" headerRowDxfId="98" dataDxfId="97">
  <tableColumns count="9">
    <tableColumn id="1" xr3:uid="{00000000-0010-0000-7100-000001000000}" name="Channel" dataDxfId="96"/>
    <tableColumn id="2" xr3:uid="{00000000-0010-0000-7100-000002000000}" name="Number of applicants" dataDxfId="95"/>
    <tableColumn id="3" xr3:uid="{00000000-0010-0000-7100-000003000000}" name="Percentage of applicants out of all applicants" dataDxfId="94"/>
    <tableColumn id="4" xr3:uid="{00000000-0010-0000-7100-000004000000}" name="Number of applicants with an outcome" dataDxfId="93"/>
    <tableColumn id="5" xr3:uid="{00000000-0010-0000-7100-000005000000}" name="Number of applicants with an approved outcome" dataDxfId="92"/>
    <tableColumn id="6" xr3:uid="{00000000-0010-0000-7100-000006000000}" name="Number of applicants with a denied outcome" dataDxfId="91"/>
    <tableColumn id="7" xr3:uid="{00000000-0010-0000-7100-000007000000}" name="Percentage of applicants with an outcome out of all applicants with an outcome" dataDxfId="90"/>
    <tableColumn id="8" xr3:uid="{00000000-0010-0000-7100-000008000000}" name="Percentage of approved applicants out of applicants with an outcome" dataDxfId="89"/>
    <tableColumn id="9" xr3:uid="{00000000-0010-0000-7100-000009000000}" name="Percentage of denied applicants out of applicants with an outcome" dataDxfId="88"/>
  </tableColumns>
  <tableStyleInfo name="TableStyleLight1" showFirstColumn="0" showLastColumn="0" showRowStripes="1" showColumnStripes="0"/>
</table>
</file>

<file path=xl/tables/table1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7" xr:uid="{00000000-000C-0000-FFFF-FFFF72000000}" name="table_12b" displayName="table_12b" ref="A24:I29" totalsRowShown="0" headerRowDxfId="87" dataDxfId="86">
  <tableColumns count="9">
    <tableColumn id="1" xr3:uid="{00000000-0010-0000-7200-000001000000}" name="Channel" dataDxfId="85"/>
    <tableColumn id="2" xr3:uid="{00000000-0010-0000-7200-000002000000}" name="Number of applicants" dataDxfId="84"/>
    <tableColumn id="3" xr3:uid="{00000000-0010-0000-7200-000003000000}" name="Percentage of applicants out of all applicants" dataDxfId="83"/>
    <tableColumn id="4" xr3:uid="{00000000-0010-0000-7200-000004000000}" name="Number of applicants with an outcome" dataDxfId="82"/>
    <tableColumn id="5" xr3:uid="{00000000-0010-0000-7200-000005000000}" name="Number of applicants with an approved outcome" dataDxfId="81"/>
    <tableColumn id="6" xr3:uid="{00000000-0010-0000-7200-000006000000}" name="Number of applicants with a denied outcome" dataDxfId="80"/>
    <tableColumn id="7" xr3:uid="{00000000-0010-0000-7200-000007000000}" name="Percentage of applicants with an outcome out of all applicants with an outcome" dataDxfId="79"/>
    <tableColumn id="8" xr3:uid="{00000000-0010-0000-7200-000008000000}" name="Percentage of approved applicants out of applicants with an outcome" dataDxfId="78"/>
    <tableColumn id="9" xr3:uid="{00000000-0010-0000-7200-000009000000}" name="Percentage of denied applicants out of applicants with an outcome" dataDxfId="77"/>
  </tableColumns>
  <tableStyleInfo name="TableStyleLight1" showFirstColumn="0" showLastColumn="0" showRowStripes="1" showColumnStripes="0"/>
</table>
</file>

<file path=xl/tables/table1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8" xr:uid="{00000000-000C-0000-FFFF-FFFF73000000}" name="table_12c" displayName="table_12c" ref="A32:I37" totalsRowShown="0" headerRowDxfId="76" dataDxfId="75">
  <tableColumns count="9">
    <tableColumn id="1" xr3:uid="{00000000-0010-0000-7300-000001000000}" name="Channel" dataDxfId="74"/>
    <tableColumn id="2" xr3:uid="{00000000-0010-0000-7300-000002000000}" name="Number of applicants" dataDxfId="73"/>
    <tableColumn id="3" xr3:uid="{00000000-0010-0000-7300-000003000000}" name="Percentage of applicants out of all applicants" dataDxfId="72"/>
    <tableColumn id="4" xr3:uid="{00000000-0010-0000-7300-000004000000}" name="Number of applicants with an outcome" dataDxfId="71"/>
    <tableColumn id="5" xr3:uid="{00000000-0010-0000-7300-000005000000}" name="Number of applicants with an approved outcome" dataDxfId="70"/>
    <tableColumn id="6" xr3:uid="{00000000-0010-0000-7300-000006000000}" name="Number of applicants with a denied outcome" dataDxfId="69"/>
    <tableColumn id="7" xr3:uid="{00000000-0010-0000-7300-000007000000}" name="Percentage of applicants with an outcome out of all applicants with an outcome" dataDxfId="68"/>
    <tableColumn id="8" xr3:uid="{00000000-0010-0000-7300-000008000000}" name="Percentage of approved applicants out of applicants with an outcome" dataDxfId="67"/>
    <tableColumn id="9" xr3:uid="{00000000-0010-0000-7300-000009000000}" name="Percentage of denied applicants out of applicants with an outcome" dataDxfId="66"/>
  </tableColumns>
  <tableStyleInfo name="TableStyleLight1" showFirstColumn="0" showLastColumn="0" showRowStripes="1" showColumnStripes="0"/>
</table>
</file>

<file path=xl/tables/table1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9" xr:uid="{00000000-000C-0000-FFFF-FFFF74000000}" name="table_12d" displayName="table_12d" ref="A40:I45" totalsRowShown="0" headerRowDxfId="65" dataDxfId="64">
  <tableColumns count="9">
    <tableColumn id="1" xr3:uid="{00000000-0010-0000-7400-000001000000}" name="Channel" dataDxfId="63"/>
    <tableColumn id="2" xr3:uid="{00000000-0010-0000-7400-000002000000}" name="Number of applicants" dataDxfId="62"/>
    <tableColumn id="3" xr3:uid="{00000000-0010-0000-7400-000003000000}" name="Percentage of applicants out of all applicants" dataDxfId="61"/>
    <tableColumn id="4" xr3:uid="{00000000-0010-0000-7400-000004000000}" name="Number of applicants with an outcome" dataDxfId="60"/>
    <tableColumn id="5" xr3:uid="{00000000-0010-0000-7400-000005000000}" name="Number of applicants with an approved outcome" dataDxfId="59"/>
    <tableColumn id="6" xr3:uid="{00000000-0010-0000-7400-000006000000}" name="Number of applicants with a denied outcome" dataDxfId="58"/>
    <tableColumn id="7" xr3:uid="{00000000-0010-0000-7400-000007000000}" name="Percentage of applicants with an outcome out of all applicants with an outcome" dataDxfId="57"/>
    <tableColumn id="8" xr3:uid="{00000000-0010-0000-7400-000008000000}" name="Percentage of approved applicants out of applicants with an outcome" dataDxfId="56"/>
    <tableColumn id="9" xr3:uid="{00000000-0010-0000-7400-000009000000}" name="Percentage of denied applicants out of applicants with an outcome" dataDxfId="55"/>
  </tableColumns>
  <tableStyleInfo name="TableStyleLight1" showFirstColumn="0" showLastColumn="0" showRowStripes="1" showColumnStripes="0"/>
</table>
</file>

<file path=xl/tables/table1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0" xr:uid="{00000000-000C-0000-FFFF-FFFF75000000}" name="table_12e" displayName="table_12e" ref="A48:I53" totalsRowShown="0" headerRowDxfId="54" dataDxfId="53">
  <tableColumns count="9">
    <tableColumn id="1" xr3:uid="{00000000-0010-0000-7500-000001000000}" name="Channel" dataDxfId="52"/>
    <tableColumn id="2" xr3:uid="{00000000-0010-0000-7500-000002000000}" name="Number of applicants" dataDxfId="51"/>
    <tableColumn id="3" xr3:uid="{00000000-0010-0000-7500-000003000000}" name="Percentage of applicants out of all applicants" dataDxfId="50"/>
    <tableColumn id="4" xr3:uid="{00000000-0010-0000-7500-000004000000}" name="Number of applicants with an outcome" dataDxfId="49"/>
    <tableColumn id="5" xr3:uid="{00000000-0010-0000-7500-000005000000}" name="Number of applicants with an approved outcome" dataDxfId="48"/>
    <tableColumn id="6" xr3:uid="{00000000-0010-0000-7500-000006000000}" name="Number of applicants with a denied outcome" dataDxfId="47"/>
    <tableColumn id="7" xr3:uid="{00000000-0010-0000-7500-000007000000}" name="Percentage of applicants with an outcome out of all applicants with an outcome" dataDxfId="46"/>
    <tableColumn id="8" xr3:uid="{00000000-0010-0000-7500-000008000000}" name="Percentage of approved applicants out of applicants with an outcome" dataDxfId="45"/>
    <tableColumn id="9" xr3:uid="{00000000-0010-0000-7500-000009000000}" name="Percentage of denied applicants out of applicants with an outcome" dataDxfId="44"/>
  </tableColumns>
  <tableStyleInfo name="TableStyleLight1" showFirstColumn="0" showLastColumn="0" showRowStripes="1" showColumnStripes="0"/>
</table>
</file>

<file path=xl/tables/table1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1" xr:uid="{00000000-000C-0000-FFFF-FFFF76000000}" name="table_12f" displayName="table_12f" ref="A56:I61" totalsRowShown="0" headerRowDxfId="43" dataDxfId="42">
  <tableColumns count="9">
    <tableColumn id="1" xr3:uid="{00000000-0010-0000-7600-000001000000}" name="Channel" dataDxfId="41"/>
    <tableColumn id="2" xr3:uid="{00000000-0010-0000-7600-000002000000}" name="Number of applicants" dataDxfId="40"/>
    <tableColumn id="3" xr3:uid="{00000000-0010-0000-7600-000003000000}" name="Percentage of applicants out of all applicants" dataDxfId="39"/>
    <tableColumn id="4" xr3:uid="{00000000-0010-0000-7600-000004000000}" name="Number of applicants with an outcome" dataDxfId="38"/>
    <tableColumn id="5" xr3:uid="{00000000-0010-0000-7600-000005000000}" name="Number of applicants with an approved outcome" dataDxfId="37"/>
    <tableColumn id="6" xr3:uid="{00000000-0010-0000-7600-000006000000}" name="Number of applicants with a denied outcome" dataDxfId="36"/>
    <tableColumn id="7" xr3:uid="{00000000-0010-0000-7600-000007000000}" name="Percentage of applicants with an outcome out of all applicants with an outcome" dataDxfId="35"/>
    <tableColumn id="8" xr3:uid="{00000000-0010-0000-7600-000008000000}" name="Percentage of approved applicants out of applicants with an outcome" dataDxfId="34"/>
    <tableColumn id="9" xr3:uid="{00000000-0010-0000-7600-000009000000}" name="Percentage of denied applicants out of applicants with an outcome" dataDxfId="33"/>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i" displayName="table_1i" ref="A116:I125" totalsRowShown="0" headerRowDxfId="1220" dataDxfId="1219">
  <tableColumns count="9">
    <tableColumn id="1" xr3:uid="{00000000-0010-0000-0B00-000001000000}" name="Ethnicity" dataDxfId="1218"/>
    <tableColumn id="2" xr3:uid="{00000000-0010-0000-0B00-000002000000}" name="Number of applicants" dataDxfId="1217"/>
    <tableColumn id="3" xr3:uid="{00000000-0010-0000-0B00-000003000000}" name="Percentage of applicants out of all applicants" dataDxfId="1216"/>
    <tableColumn id="4" xr3:uid="{00000000-0010-0000-0B00-000004000000}" name="Number of applicants with an outcome" dataDxfId="1215"/>
    <tableColumn id="5" xr3:uid="{00000000-0010-0000-0B00-000005000000}" name="Number of applicants with an approved outcome" dataDxfId="1214"/>
    <tableColumn id="6" xr3:uid="{00000000-0010-0000-0B00-000006000000}" name="Number of applicants with a denied outcome" dataDxfId="1213"/>
    <tableColumn id="7" xr3:uid="{00000000-0010-0000-0B00-000007000000}" name="Percentage of applicants with an outcome out of all applicants with an outcome" dataDxfId="1212"/>
    <tableColumn id="8" xr3:uid="{00000000-0010-0000-0B00-000008000000}" name="Percentage of approved applicants out of applicants with an outcome" dataDxfId="1211"/>
    <tableColumn id="9" xr3:uid="{00000000-0010-0000-0B00-000009000000}" name="Percentage of denied applicants out of applicants with an outcome" dataDxfId="1210"/>
  </tableColumns>
  <tableStyleInfo name="TableStyleLight1" showFirstColumn="0" showLastColumn="0" showRowStripes="1" showColumnStripes="0"/>
</table>
</file>

<file path=xl/tables/table1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2" xr:uid="{00000000-000C-0000-FFFF-FFFF77000000}" name="table_12g" displayName="table_12g" ref="A64:I69" totalsRowShown="0" headerRowDxfId="32" dataDxfId="31">
  <tableColumns count="9">
    <tableColumn id="1" xr3:uid="{00000000-0010-0000-7700-000001000000}" name="Channel" dataDxfId="30"/>
    <tableColumn id="2" xr3:uid="{00000000-0010-0000-7700-000002000000}" name="Number of applicants" dataDxfId="29"/>
    <tableColumn id="3" xr3:uid="{00000000-0010-0000-7700-000003000000}" name="Percentage of applicants out of all applicants" dataDxfId="28"/>
    <tableColumn id="4" xr3:uid="{00000000-0010-0000-7700-000004000000}" name="Number of applicants with an outcome" dataDxfId="27"/>
    <tableColumn id="5" xr3:uid="{00000000-0010-0000-7700-000005000000}" name="Number of applicants with an approved outcome" dataDxfId="26"/>
    <tableColumn id="6" xr3:uid="{00000000-0010-0000-7700-000006000000}" name="Number of applicants with a denied outcome" dataDxfId="25"/>
    <tableColumn id="7" xr3:uid="{00000000-0010-0000-7700-000007000000}" name="Percentage of applicants with an outcome out of all applicants with an outcome" dataDxfId="24"/>
    <tableColumn id="8" xr3:uid="{00000000-0010-0000-7700-000008000000}" name="Percentage of approved applicants out of applicants with an outcome" dataDxfId="23"/>
    <tableColumn id="9" xr3:uid="{00000000-0010-0000-7700-000009000000}" name="Percentage of denied applicants out of applicants with an outcome" dataDxfId="22"/>
  </tableColumns>
  <tableStyleInfo name="TableStyleLight1" showFirstColumn="0" showLastColumn="0" showRowStripes="1" showColumnStripes="0"/>
</table>
</file>

<file path=xl/tables/table1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3" xr:uid="{00000000-000C-0000-FFFF-FFFF78000000}" name="table_12h" displayName="table_12h" ref="A72:I77" totalsRowShown="0" headerRowDxfId="21" dataDxfId="20">
  <tableColumns count="9">
    <tableColumn id="1" xr3:uid="{00000000-0010-0000-7800-000001000000}" name="Channel" dataDxfId="19"/>
    <tableColumn id="2" xr3:uid="{00000000-0010-0000-7800-000002000000}" name="Number of applicants" dataDxfId="18"/>
    <tableColumn id="3" xr3:uid="{00000000-0010-0000-7800-000003000000}" name="Percentage of applicants out of all applicants" dataDxfId="17"/>
    <tableColumn id="4" xr3:uid="{00000000-0010-0000-7800-000004000000}" name="Number of applicants with an outcome" dataDxfId="16"/>
    <tableColumn id="5" xr3:uid="{00000000-0010-0000-7800-000005000000}" name="Number of applicants with an approved outcome" dataDxfId="15"/>
    <tableColumn id="6" xr3:uid="{00000000-0010-0000-7800-000006000000}" name="Number of applicants with a denied outcome" dataDxfId="14"/>
    <tableColumn id="7" xr3:uid="{00000000-0010-0000-7800-000007000000}" name="Percentage of applicants with an outcome out of all applicants with an outcome" dataDxfId="13"/>
    <tableColumn id="8" xr3:uid="{00000000-0010-0000-7800-000008000000}" name="Percentage of approved applicants out of applicants with an outcome" dataDxfId="12"/>
    <tableColumn id="9" xr3:uid="{00000000-0010-0000-7800-000009000000}" name="Percentage of denied applicants out of applicants with an outcome" dataDxfId="11"/>
  </tableColumns>
  <tableStyleInfo name="TableStyleLight1" showFirstColumn="0" showLastColumn="0" showRowStripes="1" showColumnStripes="0"/>
</table>
</file>

<file path=xl/tables/table1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4" xr:uid="{00000000-000C-0000-FFFF-FFFF79000000}" name="table_12i" displayName="table_12i" ref="A80:I85" totalsRowShown="0" headerRowDxfId="10" dataDxfId="9">
  <tableColumns count="9">
    <tableColumn id="1" xr3:uid="{00000000-0010-0000-7900-000001000000}" name="Channel" dataDxfId="8"/>
    <tableColumn id="2" xr3:uid="{00000000-0010-0000-7900-000002000000}" name="Number of applicants" dataDxfId="7"/>
    <tableColumn id="3" xr3:uid="{00000000-0010-0000-7900-000003000000}" name="Percentage of applicants out of all applicants" dataDxfId="6"/>
    <tableColumn id="4" xr3:uid="{00000000-0010-0000-7900-000004000000}" name="Number of applicants with an outcome" dataDxfId="5"/>
    <tableColumn id="5" xr3:uid="{00000000-0010-0000-7900-000005000000}" name="Number of applicants with an approved outcome" dataDxfId="4"/>
    <tableColumn id="6" xr3:uid="{00000000-0010-0000-7900-000006000000}" name="Number of applicants with a denied outcome" dataDxfId="3"/>
    <tableColumn id="7" xr3:uid="{00000000-0010-0000-7900-000007000000}" name="Percentage of applicants with an outcome out of all applicants with an outcome" dataDxfId="2"/>
    <tableColumn id="8" xr3:uid="{00000000-0010-0000-7900-000008000000}" name="Percentage of approved applicants out of applicants with an outcome" dataDxfId="1"/>
    <tableColumn id="9" xr3:uid="{00000000-0010-0000-7900-000009000000}" name="Percentage of denied applicants out of applicants with an outcome" dataDxfId="0"/>
  </tableColumns>
  <tableStyleInfo name="TableStyleLight1" showFirstColumn="0" showLastColumn="0" showRowStripes="1" showColumnStripes="0"/>
</table>
</file>

<file path=xl/tables/table1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5" xr:uid="{00000000-000C-0000-FFFF-FFFF7A000000}" name="table_13" displayName="table_13" ref="A8:I18" totalsRowShown="0">
  <tableColumns count="9">
    <tableColumn id="1" xr3:uid="{00000000-0010-0000-7A00-000001000000}" name="Benefit Type"/>
    <tableColumn id="2" xr3:uid="{00000000-0010-0000-7A00-000002000000}" name="Number of applicants"/>
    <tableColumn id="3" xr3:uid="{00000000-0010-0000-7A00-000003000000}" name="Percentage of applicants out of all applicants"/>
    <tableColumn id="4" xr3:uid="{00000000-0010-0000-7A00-000004000000}" name="Number of applicants with an outcome"/>
    <tableColumn id="5" xr3:uid="{00000000-0010-0000-7A00-000005000000}" name="Number of applicants with an approved outcome"/>
    <tableColumn id="6" xr3:uid="{00000000-0010-0000-7A00-000006000000}" name="Number of applicants with a denied outcome"/>
    <tableColumn id="7" xr3:uid="{00000000-0010-0000-7A00-000007000000}" name="Percentage of applicants with an outcome out of all applicants with an outcome"/>
    <tableColumn id="8" xr3:uid="{00000000-0010-0000-7A00-000008000000}" name="Percentage of approved applicants out of applicants with an outcome"/>
    <tableColumn id="9" xr3:uid="{00000000-0010-0000-7A00-000009000000}" name="Percentage of denied applicants out of applicants with an outcome"/>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 displayName="table_2" ref="A8:I14" totalsRowShown="0" headerRowDxfId="1209" dataDxfId="1208">
  <tableColumns count="9">
    <tableColumn id="1" xr3:uid="{00000000-0010-0000-0C00-000001000000}" name="Gender" dataDxfId="1207"/>
    <tableColumn id="2" xr3:uid="{00000000-0010-0000-0C00-000002000000}" name="Number of applicants" dataDxfId="1206"/>
    <tableColumn id="3" xr3:uid="{00000000-0010-0000-0C00-000003000000}" name="Percentage of applicants out of all applicants" dataDxfId="1205"/>
    <tableColumn id="4" xr3:uid="{00000000-0010-0000-0C00-000004000000}" name="Number of applicants with an outcome" dataDxfId="1204"/>
    <tableColumn id="5" xr3:uid="{00000000-0010-0000-0C00-000005000000}" name="Number of applicants with an approved outcome" dataDxfId="1203"/>
    <tableColumn id="6" xr3:uid="{00000000-0010-0000-0C00-000006000000}" name="Number of applicants with a denied outcome" dataDxfId="1202"/>
    <tableColumn id="7" xr3:uid="{00000000-0010-0000-0C00-000007000000}" name="Percentage of applicants with an outcome out of all applicants with an outcome" dataDxfId="1201"/>
    <tableColumn id="8" xr3:uid="{00000000-0010-0000-0C00-000008000000}" name="Percentage of approved applicants out of applicants with an outcome" dataDxfId="1200"/>
    <tableColumn id="9" xr3:uid="{00000000-0010-0000-0C00-000009000000}" name="Percentage of denied applicants out of applicants with an outcome" dataDxfId="1199"/>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a" displayName="table_2a" ref="A17:I23" totalsRowShown="0" headerRowDxfId="1198" dataDxfId="1197">
  <tableColumns count="9">
    <tableColumn id="1" xr3:uid="{00000000-0010-0000-0D00-000001000000}" name="Gender" dataDxfId="1196"/>
    <tableColumn id="2" xr3:uid="{00000000-0010-0000-0D00-000002000000}" name="Number of applicants" dataDxfId="1195"/>
    <tableColumn id="3" xr3:uid="{00000000-0010-0000-0D00-000003000000}" name="Percentage of applicants out of all applicants" dataDxfId="1194"/>
    <tableColumn id="4" xr3:uid="{00000000-0010-0000-0D00-000004000000}" name="Number of applicants with an outcome" dataDxfId="1193"/>
    <tableColumn id="5" xr3:uid="{00000000-0010-0000-0D00-000005000000}" name="Number of applicants with an approved outcome" dataDxfId="1192"/>
    <tableColumn id="6" xr3:uid="{00000000-0010-0000-0D00-000006000000}" name="Number of applicants with a denied outcome" dataDxfId="1191"/>
    <tableColumn id="7" xr3:uid="{00000000-0010-0000-0D00-000007000000}" name="Percentage of applicants with an outcome out of all applicants with an outcome" dataDxfId="1190"/>
    <tableColumn id="8" xr3:uid="{00000000-0010-0000-0D00-000008000000}" name="Percentage of approved applicants out of applicants with an outcome" dataDxfId="1189"/>
    <tableColumn id="9" xr3:uid="{00000000-0010-0000-0D00-000009000000}" name="Percentage of denied applicants out of applicants with an outcome" dataDxfId="118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b" displayName="table_2b" ref="A26:I32" totalsRowShown="0" headerRowDxfId="1187" dataDxfId="1186">
  <tableColumns count="9">
    <tableColumn id="1" xr3:uid="{00000000-0010-0000-0E00-000001000000}" name="Gender" dataDxfId="1185"/>
    <tableColumn id="2" xr3:uid="{00000000-0010-0000-0E00-000002000000}" name="Number of applicants" dataDxfId="1184"/>
    <tableColumn id="3" xr3:uid="{00000000-0010-0000-0E00-000003000000}" name="Percentage of applicants out of all applicants" dataDxfId="1183"/>
    <tableColumn id="4" xr3:uid="{00000000-0010-0000-0E00-000004000000}" name="Number of applicants with an outcome" dataDxfId="1182"/>
    <tableColumn id="5" xr3:uid="{00000000-0010-0000-0E00-000005000000}" name="Number of applicants with an approved outcome" dataDxfId="1181"/>
    <tableColumn id="6" xr3:uid="{00000000-0010-0000-0E00-000006000000}" name="Number of applicants with a denied outcome" dataDxfId="1180"/>
    <tableColumn id="7" xr3:uid="{00000000-0010-0000-0E00-000007000000}" name="Percentage of applicants with an outcome out of all applicants with an outcome" dataDxfId="1179"/>
    <tableColumn id="8" xr3:uid="{00000000-0010-0000-0E00-000008000000}" name="Percentage of approved applicants out of applicants with an outcome" dataDxfId="1178"/>
    <tableColumn id="9" xr3:uid="{00000000-0010-0000-0E00-000009000000}" name="Percentage of denied applicants out of applicants with an outcome" dataDxfId="1177"/>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c" displayName="table_2c" ref="A35:I41" totalsRowShown="0" headerRowDxfId="1176" dataDxfId="1175">
  <tableColumns count="9">
    <tableColumn id="1" xr3:uid="{00000000-0010-0000-0F00-000001000000}" name="Gender" dataDxfId="1174"/>
    <tableColumn id="2" xr3:uid="{00000000-0010-0000-0F00-000002000000}" name="Number of applicants" dataDxfId="1173"/>
    <tableColumn id="3" xr3:uid="{00000000-0010-0000-0F00-000003000000}" name="Percentage of applicants out of all applicants" dataDxfId="1172"/>
    <tableColumn id="4" xr3:uid="{00000000-0010-0000-0F00-000004000000}" name="Number of applicants with an outcome" dataDxfId="1171"/>
    <tableColumn id="5" xr3:uid="{00000000-0010-0000-0F00-000005000000}" name="Number of applicants with an approved outcome" dataDxfId="1170"/>
    <tableColumn id="6" xr3:uid="{00000000-0010-0000-0F00-000006000000}" name="Number of applicants with a denied outcome" dataDxfId="1169"/>
    <tableColumn id="7" xr3:uid="{00000000-0010-0000-0F00-000007000000}" name="Percentage of applicants with an outcome out of all applicants with an outcome" dataDxfId="1168"/>
    <tableColumn id="8" xr3:uid="{00000000-0010-0000-0F00-000008000000}" name="Percentage of approved applicants out of applicants with an outcome" dataDxfId="1167"/>
    <tableColumn id="9" xr3:uid="{00000000-0010-0000-0F00-000009000000}" name="Percentage of denied applicants out of applicants with an outcome" dataDxfId="1166"/>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2d" displayName="table_2d" ref="A44:I50" totalsRowShown="0" headerRowDxfId="1165" dataDxfId="1164">
  <tableColumns count="9">
    <tableColumn id="1" xr3:uid="{00000000-0010-0000-1000-000001000000}" name="Gender" dataDxfId="1163"/>
    <tableColumn id="2" xr3:uid="{00000000-0010-0000-1000-000002000000}" name="Number of applicants" dataDxfId="1162"/>
    <tableColumn id="3" xr3:uid="{00000000-0010-0000-1000-000003000000}" name="Percentage of applicants out of all applicants" dataDxfId="1161"/>
    <tableColumn id="4" xr3:uid="{00000000-0010-0000-1000-000004000000}" name="Number of applicants with an outcome" dataDxfId="1160"/>
    <tableColumn id="5" xr3:uid="{00000000-0010-0000-1000-000005000000}" name="Number of applicants with an approved outcome" dataDxfId="1159"/>
    <tableColumn id="6" xr3:uid="{00000000-0010-0000-1000-000006000000}" name="Number of applicants with a denied outcome" dataDxfId="1158"/>
    <tableColumn id="7" xr3:uid="{00000000-0010-0000-1000-000007000000}" name="Percentage of applicants with an outcome out of all applicants with an outcome" dataDxfId="1157"/>
    <tableColumn id="8" xr3:uid="{00000000-0010-0000-1000-000008000000}" name="Percentage of approved applicants out of applicants with an outcome" dataDxfId="1156"/>
    <tableColumn id="9" xr3:uid="{00000000-0010-0000-1000-000009000000}" name="Percentage of denied applicants out of applicants with an outcome" dataDxfId="1155"/>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2e" displayName="table_2e" ref="A53:I59" totalsRowShown="0" headerRowDxfId="1154" dataDxfId="1153">
  <tableColumns count="9">
    <tableColumn id="1" xr3:uid="{00000000-0010-0000-1100-000001000000}" name="Gender" dataDxfId="1152"/>
    <tableColumn id="2" xr3:uid="{00000000-0010-0000-1100-000002000000}" name="Number of applicants" dataDxfId="1151"/>
    <tableColumn id="3" xr3:uid="{00000000-0010-0000-1100-000003000000}" name="Percentage of applicants out of all applicants" dataDxfId="1150"/>
    <tableColumn id="4" xr3:uid="{00000000-0010-0000-1100-000004000000}" name="Number of applicants with an outcome" dataDxfId="1149"/>
    <tableColumn id="5" xr3:uid="{00000000-0010-0000-1100-000005000000}" name="Number of applicants with an approved outcome" dataDxfId="1148"/>
    <tableColumn id="6" xr3:uid="{00000000-0010-0000-1100-000006000000}" name="Number of applicants with a denied outcome" dataDxfId="1147"/>
    <tableColumn id="7" xr3:uid="{00000000-0010-0000-1100-000007000000}" name="Percentage of applicants with an outcome out of all applicants with an outcome" dataDxfId="1146"/>
    <tableColumn id="8" xr3:uid="{00000000-0010-0000-1100-000008000000}" name="Percentage of approved applicants out of applicants with an outcome" dataDxfId="1145"/>
    <tableColumn id="9" xr3:uid="{00000000-0010-0000-1100-000009000000}" name="Percentage of denied applicants out of applicants with an outcome" dataDxfId="1144"/>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2f" displayName="table_2f" ref="A62:I68" totalsRowShown="0" headerRowDxfId="1143" dataDxfId="1142">
  <tableColumns count="9">
    <tableColumn id="1" xr3:uid="{00000000-0010-0000-1200-000001000000}" name="Gender" dataDxfId="1141"/>
    <tableColumn id="2" xr3:uid="{00000000-0010-0000-1200-000002000000}" name="Number of applicants" dataDxfId="1140"/>
    <tableColumn id="3" xr3:uid="{00000000-0010-0000-1200-000003000000}" name="Percentage of applicants out of all applicants" dataDxfId="1139"/>
    <tableColumn id="4" xr3:uid="{00000000-0010-0000-1200-000004000000}" name="Number of applicants with an outcome" dataDxfId="1138"/>
    <tableColumn id="5" xr3:uid="{00000000-0010-0000-1200-000005000000}" name="Number of applicants with an approved outcome" dataDxfId="1137"/>
    <tableColumn id="6" xr3:uid="{00000000-0010-0000-1200-000006000000}" name="Number of applicants with a denied outcome" dataDxfId="1136"/>
    <tableColumn id="7" xr3:uid="{00000000-0010-0000-1200-000007000000}" name="Percentage of applicants with an outcome out of all applicants with an outcome" dataDxfId="1135"/>
    <tableColumn id="8" xr3:uid="{00000000-0010-0000-1200-000008000000}" name="Percentage of approved applicants out of applicants with an outcome" dataDxfId="1134"/>
    <tableColumn id="9" xr3:uid="{00000000-0010-0000-1200-000009000000}" name="Percentage of denied applicants out of applicants with an outcome" dataDxfId="113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18"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g" displayName="table_2g" ref="A71:I77" totalsRowShown="0" headerRowDxfId="1132" dataDxfId="1131">
  <tableColumns count="9">
    <tableColumn id="1" xr3:uid="{00000000-0010-0000-1300-000001000000}" name="Gender" dataDxfId="1130"/>
    <tableColumn id="2" xr3:uid="{00000000-0010-0000-1300-000002000000}" name="Number of applicants" dataDxfId="1129"/>
    <tableColumn id="3" xr3:uid="{00000000-0010-0000-1300-000003000000}" name="Percentage of applicants out of all applicants" dataDxfId="1128"/>
    <tableColumn id="4" xr3:uid="{00000000-0010-0000-1300-000004000000}" name="Number of applicants with an outcome" dataDxfId="1127"/>
    <tableColumn id="5" xr3:uid="{00000000-0010-0000-1300-000005000000}" name="Number of applicants with an approved outcome" dataDxfId="1126"/>
    <tableColumn id="6" xr3:uid="{00000000-0010-0000-1300-000006000000}" name="Number of applicants with a denied outcome" dataDxfId="1125"/>
    <tableColumn id="7" xr3:uid="{00000000-0010-0000-1300-000007000000}" name="Percentage of applicants with an outcome out of all applicants with an outcome" dataDxfId="1124"/>
    <tableColumn id="8" xr3:uid="{00000000-0010-0000-1300-000008000000}" name="Percentage of approved applicants out of applicants with an outcome" dataDxfId="1123"/>
    <tableColumn id="9" xr3:uid="{00000000-0010-0000-1300-000009000000}" name="Percentage of denied applicants out of applicants with an outcome" dataDxfId="1122"/>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h" displayName="table_2h" ref="A80:I86" totalsRowShown="0" headerRowDxfId="1121" dataDxfId="1120">
  <tableColumns count="9">
    <tableColumn id="1" xr3:uid="{00000000-0010-0000-1400-000001000000}" name="Gender" dataDxfId="1119"/>
    <tableColumn id="2" xr3:uid="{00000000-0010-0000-1400-000002000000}" name="Number of applicants" dataDxfId="1118"/>
    <tableColumn id="3" xr3:uid="{00000000-0010-0000-1400-000003000000}" name="Percentage of applicants out of all applicants" dataDxfId="1117"/>
    <tableColumn id="4" xr3:uid="{00000000-0010-0000-1400-000004000000}" name="Number of applicants with an outcome" dataDxfId="1116"/>
    <tableColumn id="5" xr3:uid="{00000000-0010-0000-1400-000005000000}" name="Number of applicants with an approved outcome" dataDxfId="1115"/>
    <tableColumn id="6" xr3:uid="{00000000-0010-0000-1400-000006000000}" name="Number of applicants with a denied outcome" dataDxfId="1114"/>
    <tableColumn id="7" xr3:uid="{00000000-0010-0000-1400-000007000000}" name="Percentage of applicants with an outcome out of all applicants with an outcome" dataDxfId="1113"/>
    <tableColumn id="8" xr3:uid="{00000000-0010-0000-1400-000008000000}" name="Percentage of approved applicants out of applicants with an outcome" dataDxfId="1112"/>
    <tableColumn id="9" xr3:uid="{00000000-0010-0000-1400-000009000000}" name="Percentage of denied applicants out of applicants with an outcome" dataDxfId="1111"/>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i" displayName="table_2i" ref="A89:I95" totalsRowShown="0" headerRowDxfId="1110" dataDxfId="1109">
  <tableColumns count="9">
    <tableColumn id="1" xr3:uid="{00000000-0010-0000-1500-000001000000}" name="Gender" dataDxfId="1108"/>
    <tableColumn id="2" xr3:uid="{00000000-0010-0000-1500-000002000000}" name="Number of applicants" dataDxfId="1107"/>
    <tableColumn id="3" xr3:uid="{00000000-0010-0000-1500-000003000000}" name="Percentage of applicants out of all applicants" dataDxfId="1106"/>
    <tableColumn id="4" xr3:uid="{00000000-0010-0000-1500-000004000000}" name="Number of applicants with an outcome" dataDxfId="1105"/>
    <tableColumn id="5" xr3:uid="{00000000-0010-0000-1500-000005000000}" name="Number of applicants with an approved outcome" dataDxfId="1104"/>
    <tableColumn id="6" xr3:uid="{00000000-0010-0000-1500-000006000000}" name="Number of applicants with a denied outcome" dataDxfId="1103"/>
    <tableColumn id="7" xr3:uid="{00000000-0010-0000-1500-000007000000}" name="Percentage of applicants with an outcome out of all applicants with an outcome" dataDxfId="1102"/>
    <tableColumn id="8" xr3:uid="{00000000-0010-0000-1500-000008000000}" name="Percentage of approved applicants out of applicants with an outcome" dataDxfId="1101"/>
    <tableColumn id="9" xr3:uid="{00000000-0010-0000-1500-000009000000}" name="Percentage of denied applicants out of applicants with an outcome" dataDxfId="1100"/>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3" displayName="table_3" ref="A8:I13" totalsRowShown="0" headerRowDxfId="1099" dataDxfId="1098">
  <tableColumns count="9">
    <tableColumn id="1" xr3:uid="{00000000-0010-0000-1600-000001000000}" name="Physical or mental health condition or illness lasting or expected to last 12 months or more" dataDxfId="1097"/>
    <tableColumn id="2" xr3:uid="{00000000-0010-0000-1600-000002000000}" name="Number of applicants" dataDxfId="1096"/>
    <tableColumn id="3" xr3:uid="{00000000-0010-0000-1600-000003000000}" name="Percentage of applicants out of all applicants" dataDxfId="1095"/>
    <tableColumn id="4" xr3:uid="{00000000-0010-0000-1600-000004000000}" name="Number of applicants with an outcome" dataDxfId="1094"/>
    <tableColumn id="5" xr3:uid="{00000000-0010-0000-1600-000005000000}" name="Number of applicants with an approved outcome" dataDxfId="1093"/>
    <tableColumn id="6" xr3:uid="{00000000-0010-0000-1600-000006000000}" name="Number of applicants with a denied outcome" dataDxfId="1092"/>
    <tableColumn id="7" xr3:uid="{00000000-0010-0000-1600-000007000000}" name="Percentage of applicants with an outcome out of all applicants with an outcome" dataDxfId="1091"/>
    <tableColumn id="8" xr3:uid="{00000000-0010-0000-1600-000008000000}" name="Percentage of approved applicants out of applicants with an outcome" dataDxfId="1090"/>
    <tableColumn id="9" xr3:uid="{00000000-0010-0000-1600-000009000000}" name="Percentage of denied applicants out of applicants with an outcome" dataDxfId="1089"/>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3a" displayName="table_3a" ref="A16:I21" totalsRowShown="0" headerRowDxfId="1088" dataDxfId="1087">
  <tableColumns count="9">
    <tableColumn id="1" xr3:uid="{00000000-0010-0000-1700-000001000000}" name="Physical or mental health condition or illness lasting or expected to last 12 months or more" dataDxfId="1086"/>
    <tableColumn id="2" xr3:uid="{00000000-0010-0000-1700-000002000000}" name="Number of applicants" dataDxfId="1085"/>
    <tableColumn id="3" xr3:uid="{00000000-0010-0000-1700-000003000000}" name="Percentage of applicants out of all applicants" dataDxfId="1084"/>
    <tableColumn id="4" xr3:uid="{00000000-0010-0000-1700-000004000000}" name="Number of applicants with an outcome" dataDxfId="1083"/>
    <tableColumn id="5" xr3:uid="{00000000-0010-0000-1700-000005000000}" name="Number of applicants with an approved outcome" dataDxfId="1082"/>
    <tableColumn id="6" xr3:uid="{00000000-0010-0000-1700-000006000000}" name="Number of applicants with a denied outcome" dataDxfId="1081"/>
    <tableColumn id="7" xr3:uid="{00000000-0010-0000-1700-000007000000}" name="Percentage of applicants with an outcome out of all applicants with an outcome" dataDxfId="1080"/>
    <tableColumn id="8" xr3:uid="{00000000-0010-0000-1700-000008000000}" name="Percentage of approved applicants out of applicants with an outcome" dataDxfId="1079"/>
    <tableColumn id="9" xr3:uid="{00000000-0010-0000-1700-000009000000}" name="Percentage of denied applicants out of applicants with an outcome" dataDxfId="1078"/>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3b" displayName="table_3b" ref="A24:I29" totalsRowShown="0" headerRowDxfId="1077" dataDxfId="1076">
  <tableColumns count="9">
    <tableColumn id="1" xr3:uid="{00000000-0010-0000-1800-000001000000}" name="Physical or mental health condition or illness lasting or expected to last 12 months or more" dataDxfId="1075"/>
    <tableColumn id="2" xr3:uid="{00000000-0010-0000-1800-000002000000}" name="Number of applicants" dataDxfId="1074"/>
    <tableColumn id="3" xr3:uid="{00000000-0010-0000-1800-000003000000}" name="Percentage of applicants out of all applicants" dataDxfId="1073"/>
    <tableColumn id="4" xr3:uid="{00000000-0010-0000-1800-000004000000}" name="Number of applicants with an outcome" dataDxfId="1072"/>
    <tableColumn id="5" xr3:uid="{00000000-0010-0000-1800-000005000000}" name="Number of applicants with an approved outcome" dataDxfId="1071"/>
    <tableColumn id="6" xr3:uid="{00000000-0010-0000-1800-000006000000}" name="Number of applicants with a denied outcome" dataDxfId="1070"/>
    <tableColumn id="7" xr3:uid="{00000000-0010-0000-1800-000007000000}" name="Percentage of applicants with an outcome out of all applicants with an outcome" dataDxfId="1069"/>
    <tableColumn id="8" xr3:uid="{00000000-0010-0000-1800-000008000000}" name="Percentage of approved applicants out of applicants with an outcome" dataDxfId="1068"/>
    <tableColumn id="9" xr3:uid="{00000000-0010-0000-1800-000009000000}" name="Percentage of denied applicants out of applicants with an outcome" dataDxfId="1067"/>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3c" displayName="table_3c" ref="A32:I37" totalsRowShown="0" headerRowDxfId="1066" dataDxfId="1065">
  <tableColumns count="9">
    <tableColumn id="1" xr3:uid="{00000000-0010-0000-1900-000001000000}" name="Physical or mental health condition or illness lasting or expected to last 12 months or more" dataDxfId="1064"/>
    <tableColumn id="2" xr3:uid="{00000000-0010-0000-1900-000002000000}" name="Number of applicants" dataDxfId="1063"/>
    <tableColumn id="3" xr3:uid="{00000000-0010-0000-1900-000003000000}" name="Percentage of applicants out of all applicants" dataDxfId="1062"/>
    <tableColumn id="4" xr3:uid="{00000000-0010-0000-1900-000004000000}" name="Number of applicants with an outcome" dataDxfId="1061"/>
    <tableColumn id="5" xr3:uid="{00000000-0010-0000-1900-000005000000}" name="Number of applicants with an approved outcome" dataDxfId="1060"/>
    <tableColumn id="6" xr3:uid="{00000000-0010-0000-1900-000006000000}" name="Number of applicants with a denied outcome" dataDxfId="1059"/>
    <tableColumn id="7" xr3:uid="{00000000-0010-0000-1900-000007000000}" name="Percentage of applicants with an outcome out of all applicants with an outcome" dataDxfId="1058"/>
    <tableColumn id="8" xr3:uid="{00000000-0010-0000-1900-000008000000}" name="Percentage of approved applicants out of applicants with an outcome" dataDxfId="1057"/>
    <tableColumn id="9" xr3:uid="{00000000-0010-0000-1900-000009000000}" name="Percentage of denied applicants out of applicants with an outcome" dataDxfId="1056"/>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3d" displayName="table_3d" ref="A40:I45" totalsRowShown="0" headerRowDxfId="1055" dataDxfId="1054">
  <tableColumns count="9">
    <tableColumn id="1" xr3:uid="{00000000-0010-0000-1A00-000001000000}" name="Physical or mental health condition or illness lasting or expected to last 12 months or more" dataDxfId="1053"/>
    <tableColumn id="2" xr3:uid="{00000000-0010-0000-1A00-000002000000}" name="Number of applicants" dataDxfId="1052"/>
    <tableColumn id="3" xr3:uid="{00000000-0010-0000-1A00-000003000000}" name="Percentage of applicants out of all applicants" dataDxfId="1051"/>
    <tableColumn id="4" xr3:uid="{00000000-0010-0000-1A00-000004000000}" name="Number of applicants with an outcome" dataDxfId="1050"/>
    <tableColumn id="5" xr3:uid="{00000000-0010-0000-1A00-000005000000}" name="Number of applicants with an approved outcome" dataDxfId="1049"/>
    <tableColumn id="6" xr3:uid="{00000000-0010-0000-1A00-000006000000}" name="Number of applicants with a denied outcome" dataDxfId="1048"/>
    <tableColumn id="7" xr3:uid="{00000000-0010-0000-1A00-000007000000}" name="Percentage of applicants with an outcome out of all applicants with an outcome" dataDxfId="1047"/>
    <tableColumn id="8" xr3:uid="{00000000-0010-0000-1A00-000008000000}" name="Percentage of approved applicants out of applicants with an outcome" dataDxfId="1046"/>
    <tableColumn id="9" xr3:uid="{00000000-0010-0000-1A00-000009000000}" name="Percentage of denied applicants out of applicants with an outcome" dataDxfId="1045"/>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3e" displayName="table_3e" ref="A48:I53" totalsRowShown="0" headerRowDxfId="1044" dataDxfId="1043">
  <tableColumns count="9">
    <tableColumn id="1" xr3:uid="{00000000-0010-0000-1B00-000001000000}" name="Physical or mental health condition or illness lasting or expected to last 12 months or more" dataDxfId="1042"/>
    <tableColumn id="2" xr3:uid="{00000000-0010-0000-1B00-000002000000}" name="Number of applicants" dataDxfId="1041"/>
    <tableColumn id="3" xr3:uid="{00000000-0010-0000-1B00-000003000000}" name="Percentage of applicants out of all applicants" dataDxfId="1040"/>
    <tableColumn id="4" xr3:uid="{00000000-0010-0000-1B00-000004000000}" name="Number of applicants with an outcome" dataDxfId="1039"/>
    <tableColumn id="5" xr3:uid="{00000000-0010-0000-1B00-000005000000}" name="Number of applicants with an approved outcome" dataDxfId="1038"/>
    <tableColumn id="6" xr3:uid="{00000000-0010-0000-1B00-000006000000}" name="Number of applicants with a denied outcome" dataDxfId="1037"/>
    <tableColumn id="7" xr3:uid="{00000000-0010-0000-1B00-000007000000}" name="Percentage of applicants with an outcome out of all applicants with an outcome" dataDxfId="1036"/>
    <tableColumn id="8" xr3:uid="{00000000-0010-0000-1B00-000008000000}" name="Percentage of approved applicants out of applicants with an outcome" dataDxfId="1035"/>
    <tableColumn id="9" xr3:uid="{00000000-0010-0000-1B00-000009000000}" name="Percentage of denied applicants out of applicants with an outcome" dataDxfId="1034"/>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3f" displayName="table_3f" ref="A56:I61" totalsRowShown="0" headerRowDxfId="1033" dataDxfId="1032">
  <tableColumns count="9">
    <tableColumn id="1" xr3:uid="{00000000-0010-0000-1C00-000001000000}" name="Physical or mental health condition or illness lasting or expected to last 12 months or more" dataDxfId="1031"/>
    <tableColumn id="2" xr3:uid="{00000000-0010-0000-1C00-000002000000}" name="Number of applicants" dataDxfId="1030"/>
    <tableColumn id="3" xr3:uid="{00000000-0010-0000-1C00-000003000000}" name="Percentage of applicants out of all applicants" dataDxfId="1029"/>
    <tableColumn id="4" xr3:uid="{00000000-0010-0000-1C00-000004000000}" name="Number of applicants with an outcome" dataDxfId="1028"/>
    <tableColumn id="5" xr3:uid="{00000000-0010-0000-1C00-000005000000}" name="Number of applicants with an approved outcome" dataDxfId="1027"/>
    <tableColumn id="6" xr3:uid="{00000000-0010-0000-1C00-000006000000}" name="Number of applicants with a denied outcome" dataDxfId="1026"/>
    <tableColumn id="7" xr3:uid="{00000000-0010-0000-1C00-000007000000}" name="Percentage of applicants with an outcome out of all applicants with an outcome" dataDxfId="1025"/>
    <tableColumn id="8" xr3:uid="{00000000-0010-0000-1C00-000008000000}" name="Percentage of approved applicants out of applicants with an outcome" dataDxfId="1024"/>
    <tableColumn id="9" xr3:uid="{00000000-0010-0000-1C00-000009000000}" name="Percentage of denied applicants out of applicants with an outcome" dataDxfId="102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8:I17" totalsRowShown="0" headerRowDxfId="1319" dataDxfId="1318">
  <tableColumns count="9">
    <tableColumn id="1" xr3:uid="{00000000-0010-0000-0200-000001000000}" name="Ethnicity" dataDxfId="1317"/>
    <tableColumn id="2" xr3:uid="{00000000-0010-0000-0200-000002000000}" name="Number of applicants" dataDxfId="1316"/>
    <tableColumn id="3" xr3:uid="{00000000-0010-0000-0200-000003000000}" name="Percentage of applicants out of all applicants" dataDxfId="1315"/>
    <tableColumn id="4" xr3:uid="{00000000-0010-0000-0200-000004000000}" name="Number of applicants with an outcome" dataDxfId="1314"/>
    <tableColumn id="5" xr3:uid="{00000000-0010-0000-0200-000005000000}" name="Number of applicants with an approved outcome" dataDxfId="1313"/>
    <tableColumn id="6" xr3:uid="{00000000-0010-0000-0200-000006000000}" name="Number of applicants with a denied outcome" dataDxfId="1312"/>
    <tableColumn id="7" xr3:uid="{00000000-0010-0000-0200-000007000000}" name="Percentage of applicants with an outcome out of all applicants with an outcome" dataDxfId="1311"/>
    <tableColumn id="8" xr3:uid="{00000000-0010-0000-0200-000008000000}" name="Percentage of approved applicants out of applicants with an outcome" dataDxfId="1310"/>
    <tableColumn id="9" xr3:uid="{00000000-0010-0000-0200-000009000000}" name="Percentage of denied applicants out of applicants with an outcome" dataDxfId="1309"/>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g" displayName="table_3g" ref="A64:I69" totalsRowShown="0" headerRowDxfId="1022" dataDxfId="1021">
  <tableColumns count="9">
    <tableColumn id="1" xr3:uid="{00000000-0010-0000-1D00-000001000000}" name="Physical or mental health condition or illness lasting or expected to last 12 months or more" dataDxfId="1020"/>
    <tableColumn id="2" xr3:uid="{00000000-0010-0000-1D00-000002000000}" name="Number of applicants" dataDxfId="1019"/>
    <tableColumn id="3" xr3:uid="{00000000-0010-0000-1D00-000003000000}" name="Percentage of applicants out of all applicants" dataDxfId="1018"/>
    <tableColumn id="4" xr3:uid="{00000000-0010-0000-1D00-000004000000}" name="Number of applicants with an outcome" dataDxfId="1017"/>
    <tableColumn id="5" xr3:uid="{00000000-0010-0000-1D00-000005000000}" name="Number of applicants with an approved outcome" dataDxfId="1016"/>
    <tableColumn id="6" xr3:uid="{00000000-0010-0000-1D00-000006000000}" name="Number of applicants with a denied outcome" dataDxfId="1015"/>
    <tableColumn id="7" xr3:uid="{00000000-0010-0000-1D00-000007000000}" name="Percentage of applicants with an outcome out of all applicants with an outcome" dataDxfId="1014"/>
    <tableColumn id="8" xr3:uid="{00000000-0010-0000-1D00-000008000000}" name="Percentage of approved applicants out of applicants with an outcome" dataDxfId="1013"/>
    <tableColumn id="9" xr3:uid="{00000000-0010-0000-1D00-000009000000}" name="Percentage of denied applicants out of applicants with an outcome" dataDxfId="1012"/>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h" displayName="table_3h" ref="A72:I77" totalsRowShown="0" headerRowDxfId="1011" dataDxfId="1010">
  <tableColumns count="9">
    <tableColumn id="1" xr3:uid="{00000000-0010-0000-1E00-000001000000}" name="Physical or mental health condition or illness lasting or expected to last 12 months or more" dataDxfId="1009"/>
    <tableColumn id="2" xr3:uid="{00000000-0010-0000-1E00-000002000000}" name="Number of applicants" dataDxfId="1008"/>
    <tableColumn id="3" xr3:uid="{00000000-0010-0000-1E00-000003000000}" name="Percentage of applicants out of all applicants" dataDxfId="1007"/>
    <tableColumn id="4" xr3:uid="{00000000-0010-0000-1E00-000004000000}" name="Number of applicants with an outcome" dataDxfId="1006"/>
    <tableColumn id="5" xr3:uid="{00000000-0010-0000-1E00-000005000000}" name="Number of applicants with an approved outcome" dataDxfId="1005"/>
    <tableColumn id="6" xr3:uid="{00000000-0010-0000-1E00-000006000000}" name="Number of applicants with a denied outcome" dataDxfId="1004"/>
    <tableColumn id="7" xr3:uid="{00000000-0010-0000-1E00-000007000000}" name="Percentage of applicants with an outcome out of all applicants with an outcome" dataDxfId="1003"/>
    <tableColumn id="8" xr3:uid="{00000000-0010-0000-1E00-000008000000}" name="Percentage of approved applicants out of applicants with an outcome" dataDxfId="1002"/>
    <tableColumn id="9" xr3:uid="{00000000-0010-0000-1E00-000009000000}" name="Percentage of denied applicants out of applicants with an outcome" dataDxfId="1001"/>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i" displayName="table_3i" ref="A80:I85" totalsRowShown="0" headerRowDxfId="1000" dataDxfId="999">
  <tableColumns count="9">
    <tableColumn id="1" xr3:uid="{00000000-0010-0000-1F00-000001000000}" name="Physical or mental health condition or illness lasting or expected to last 12 months or more" dataDxfId="998"/>
    <tableColumn id="2" xr3:uid="{00000000-0010-0000-1F00-000002000000}" name="Number of applicants" dataDxfId="997"/>
    <tableColumn id="3" xr3:uid="{00000000-0010-0000-1F00-000003000000}" name="Percentage of applicants out of all applicants" dataDxfId="996"/>
    <tableColumn id="4" xr3:uid="{00000000-0010-0000-1F00-000004000000}" name="Number of applicants with an outcome" dataDxfId="995"/>
    <tableColumn id="5" xr3:uid="{00000000-0010-0000-1F00-000005000000}" name="Number of applicants with an approved outcome" dataDxfId="994"/>
    <tableColumn id="6" xr3:uid="{00000000-0010-0000-1F00-000006000000}" name="Number of applicants with a denied outcome" dataDxfId="993"/>
    <tableColumn id="7" xr3:uid="{00000000-0010-0000-1F00-000007000000}" name="Percentage of applicants with an outcome out of all applicants with an outcome" dataDxfId="992"/>
    <tableColumn id="8" xr3:uid="{00000000-0010-0000-1F00-000008000000}" name="Percentage of approved applicants out of applicants with an outcome" dataDxfId="991"/>
    <tableColumn id="9" xr3:uid="{00000000-0010-0000-1F00-000009000000}" name="Percentage of denied applicants out of applicants with an outcome" dataDxfId="990"/>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4" displayName="table_4" ref="A8:I19" totalsRowShown="0" headerRowDxfId="989" dataDxfId="988">
  <tableColumns count="9">
    <tableColumn id="1" xr3:uid="{00000000-0010-0000-2000-000001000000}" name="Condition or illness affecting any of the following areas" dataDxfId="987"/>
    <tableColumn id="2" xr3:uid="{00000000-0010-0000-2000-000002000000}" name="Number of applicants" dataDxfId="986"/>
    <tableColumn id="3" xr3:uid="{00000000-0010-0000-2000-000003000000}" name="Percentage of applicants out of all applicants" dataDxfId="985"/>
    <tableColumn id="4" xr3:uid="{00000000-0010-0000-2000-000004000000}" name="Number of applicants with an outcome" dataDxfId="984"/>
    <tableColumn id="5" xr3:uid="{00000000-0010-0000-2000-000005000000}" name="Number of applicants with an approved outcome" dataDxfId="983"/>
    <tableColumn id="6" xr3:uid="{00000000-0010-0000-2000-000006000000}" name="Number of applicants with a denied outcome" dataDxfId="982"/>
    <tableColumn id="7" xr3:uid="{00000000-0010-0000-2000-000007000000}" name="Percentage of applicants with an outcome out of all applicants with an outcome" dataDxfId="981"/>
    <tableColumn id="8" xr3:uid="{00000000-0010-0000-2000-000008000000}" name="Percentage of approved applicants out of applicants with an outcome" dataDxfId="980"/>
    <tableColumn id="9" xr3:uid="{00000000-0010-0000-2000-000009000000}" name="Percentage of denied applicants out of applicants with an outcome" dataDxfId="979"/>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_4a" displayName="table_4a" ref="A22:I33" totalsRowShown="0" headerRowDxfId="978" dataDxfId="977">
  <tableColumns count="9">
    <tableColumn id="1" xr3:uid="{00000000-0010-0000-2100-000001000000}" name="Condition or illness affecting any of the following areas" dataDxfId="976"/>
    <tableColumn id="2" xr3:uid="{00000000-0010-0000-2100-000002000000}" name="Number of applicants" dataDxfId="975"/>
    <tableColumn id="3" xr3:uid="{00000000-0010-0000-2100-000003000000}" name="Percentage of applicants out of all applicants" dataDxfId="974"/>
    <tableColumn id="4" xr3:uid="{00000000-0010-0000-2100-000004000000}" name="Number of applicants with an outcome" dataDxfId="973"/>
    <tableColumn id="5" xr3:uid="{00000000-0010-0000-2100-000005000000}" name="Number of applicants with an approved outcome" dataDxfId="972"/>
    <tableColumn id="6" xr3:uid="{00000000-0010-0000-2100-000006000000}" name="Number of applicants with a denied outcome" dataDxfId="971"/>
    <tableColumn id="7" xr3:uid="{00000000-0010-0000-2100-000007000000}" name="Percentage of applicants with an outcome out of all applicants with an outcome" dataDxfId="970"/>
    <tableColumn id="8" xr3:uid="{00000000-0010-0000-2100-000008000000}" name="Percentage of approved applicants out of applicants with an outcome" dataDxfId="969"/>
    <tableColumn id="9" xr3:uid="{00000000-0010-0000-2100-000009000000}" name="Percentage of denied applicants out of applicants with an outcome" dataDxfId="968"/>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_4b" displayName="table_4b" ref="A36:I47" totalsRowShown="0" headerRowDxfId="967" dataDxfId="966">
  <tableColumns count="9">
    <tableColumn id="1" xr3:uid="{00000000-0010-0000-2200-000001000000}" name="Condition or illness affecting any of the following areas" dataDxfId="965"/>
    <tableColumn id="2" xr3:uid="{00000000-0010-0000-2200-000002000000}" name="Number of applicants" dataDxfId="964"/>
    <tableColumn id="3" xr3:uid="{00000000-0010-0000-2200-000003000000}" name="Percentage of applicants out of all applicants" dataDxfId="963"/>
    <tableColumn id="4" xr3:uid="{00000000-0010-0000-2200-000004000000}" name="Number of applicants with an outcome" dataDxfId="962"/>
    <tableColumn id="5" xr3:uid="{00000000-0010-0000-2200-000005000000}" name="Number of applicants with an approved outcome" dataDxfId="961"/>
    <tableColumn id="6" xr3:uid="{00000000-0010-0000-2200-000006000000}" name="Number of applicants with a denied outcome" dataDxfId="960"/>
    <tableColumn id="7" xr3:uid="{00000000-0010-0000-2200-000007000000}" name="Percentage of applicants with an outcome out of all applicants with an outcome" dataDxfId="959"/>
    <tableColumn id="8" xr3:uid="{00000000-0010-0000-2200-000008000000}" name="Percentage of approved applicants out of applicants with an outcome" dataDxfId="958"/>
    <tableColumn id="9" xr3:uid="{00000000-0010-0000-2200-000009000000}" name="Percentage of denied applicants out of applicants with an outcome" dataDxfId="957"/>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table_4c" displayName="table_4c" ref="A50:I61" totalsRowShown="0" headerRowDxfId="956" dataDxfId="955">
  <tableColumns count="9">
    <tableColumn id="1" xr3:uid="{00000000-0010-0000-2300-000001000000}" name="Condition or illness affecting any of the following areas" dataDxfId="954"/>
    <tableColumn id="2" xr3:uid="{00000000-0010-0000-2300-000002000000}" name="Number of applicants" dataDxfId="953"/>
    <tableColumn id="3" xr3:uid="{00000000-0010-0000-2300-000003000000}" name="Percentage of applicants out of all applicants" dataDxfId="952"/>
    <tableColumn id="4" xr3:uid="{00000000-0010-0000-2300-000004000000}" name="Number of applicants with an outcome" dataDxfId="951"/>
    <tableColumn id="5" xr3:uid="{00000000-0010-0000-2300-000005000000}" name="Number of applicants with an approved outcome" dataDxfId="950"/>
    <tableColumn id="6" xr3:uid="{00000000-0010-0000-2300-000006000000}" name="Number of applicants with a denied outcome" dataDxfId="949"/>
    <tableColumn id="7" xr3:uid="{00000000-0010-0000-2300-000007000000}" name="Percentage of applicants with an outcome out of all applicants with an outcome" dataDxfId="948"/>
    <tableColumn id="8" xr3:uid="{00000000-0010-0000-2300-000008000000}" name="Percentage of approved applicants out of applicants with an outcome" dataDxfId="947"/>
    <tableColumn id="9" xr3:uid="{00000000-0010-0000-2300-000009000000}" name="Percentage of denied applicants out of applicants with an outcome" dataDxfId="946"/>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4000000}" name="table_4d" displayName="table_4d" ref="A64:I75" totalsRowShown="0" headerRowDxfId="945" dataDxfId="944">
  <tableColumns count="9">
    <tableColumn id="1" xr3:uid="{00000000-0010-0000-2400-000001000000}" name="Condition or illness affecting any of the following areas" dataDxfId="943"/>
    <tableColumn id="2" xr3:uid="{00000000-0010-0000-2400-000002000000}" name="Number of applicants" dataDxfId="942"/>
    <tableColumn id="3" xr3:uid="{00000000-0010-0000-2400-000003000000}" name="Percentage of applicants out of all applicants" dataDxfId="941"/>
    <tableColumn id="4" xr3:uid="{00000000-0010-0000-2400-000004000000}" name="Number of applicants with an outcome" dataDxfId="940"/>
    <tableColumn id="5" xr3:uid="{00000000-0010-0000-2400-000005000000}" name="Number of applicants with an approved outcome" dataDxfId="939"/>
    <tableColumn id="6" xr3:uid="{00000000-0010-0000-2400-000006000000}" name="Number of applicants with a denied outcome" dataDxfId="938"/>
    <tableColumn id="7" xr3:uid="{00000000-0010-0000-2400-000007000000}" name="Percentage of applicants with an outcome out of all applicants with an outcome" dataDxfId="937"/>
    <tableColumn id="8" xr3:uid="{00000000-0010-0000-2400-000008000000}" name="Percentage of approved applicants out of applicants with an outcome" dataDxfId="936"/>
    <tableColumn id="9" xr3:uid="{00000000-0010-0000-2400-000009000000}" name="Percentage of denied applicants out of applicants with an outcome" dataDxfId="935"/>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5000000}" name="table_4e" displayName="table_4e" ref="A78:I89" totalsRowShown="0" headerRowDxfId="934" dataDxfId="933">
  <tableColumns count="9">
    <tableColumn id="1" xr3:uid="{00000000-0010-0000-2500-000001000000}" name="Condition or illness affecting any of the following areas" dataDxfId="932"/>
    <tableColumn id="2" xr3:uid="{00000000-0010-0000-2500-000002000000}" name="Number of applicants" dataDxfId="931"/>
    <tableColumn id="3" xr3:uid="{00000000-0010-0000-2500-000003000000}" name="Percentage of applicants out of all applicants" dataDxfId="930"/>
    <tableColumn id="4" xr3:uid="{00000000-0010-0000-2500-000004000000}" name="Number of applicants with an outcome" dataDxfId="929"/>
    <tableColumn id="5" xr3:uid="{00000000-0010-0000-2500-000005000000}" name="Number of applicants with an approved outcome" dataDxfId="928"/>
    <tableColumn id="6" xr3:uid="{00000000-0010-0000-2500-000006000000}" name="Number of applicants with a denied outcome" dataDxfId="927"/>
    <tableColumn id="7" xr3:uid="{00000000-0010-0000-2500-000007000000}" name="Percentage of applicants with an outcome out of all applicants with an outcome" dataDxfId="926"/>
    <tableColumn id="8" xr3:uid="{00000000-0010-0000-2500-000008000000}" name="Percentage of approved applicants out of applicants with an outcome" dataDxfId="925"/>
    <tableColumn id="9" xr3:uid="{00000000-0010-0000-2500-000009000000}" name="Percentage of denied applicants out of applicants with an outcome" dataDxfId="924"/>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6000000}" name="table_4f" displayName="table_4f" ref="A92:I103" totalsRowShown="0" headerRowDxfId="923" dataDxfId="922">
  <tableColumns count="9">
    <tableColumn id="1" xr3:uid="{00000000-0010-0000-2600-000001000000}" name="Condition or illness affecting any of the following areas" dataDxfId="921"/>
    <tableColumn id="2" xr3:uid="{00000000-0010-0000-2600-000002000000}" name="Number of applicants" dataDxfId="920"/>
    <tableColumn id="3" xr3:uid="{00000000-0010-0000-2600-000003000000}" name="Percentage of applicants out of all applicants" dataDxfId="919"/>
    <tableColumn id="4" xr3:uid="{00000000-0010-0000-2600-000004000000}" name="Number of applicants with an outcome" dataDxfId="918"/>
    <tableColumn id="5" xr3:uid="{00000000-0010-0000-2600-000005000000}" name="Number of applicants with an approved outcome" dataDxfId="917"/>
    <tableColumn id="6" xr3:uid="{00000000-0010-0000-2600-000006000000}" name="Number of applicants with a denied outcome" dataDxfId="916"/>
    <tableColumn id="7" xr3:uid="{00000000-0010-0000-2600-000007000000}" name="Percentage of applicants with an outcome out of all applicants with an outcome" dataDxfId="915"/>
    <tableColumn id="8" xr3:uid="{00000000-0010-0000-2600-000008000000}" name="Percentage of approved applicants out of applicants with an outcome" dataDxfId="914"/>
    <tableColumn id="9" xr3:uid="{00000000-0010-0000-2600-000009000000}" name="Percentage of denied applicants out of applicants with an outcome" dataDxfId="913"/>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1a" displayName="table_1a" ref="A20:I29" totalsRowShown="0" headerRowDxfId="1308" dataDxfId="1307">
  <tableColumns count="9">
    <tableColumn id="1" xr3:uid="{00000000-0010-0000-0300-000001000000}" name="Ethnicity" dataDxfId="1306"/>
    <tableColumn id="2" xr3:uid="{00000000-0010-0000-0300-000002000000}" name="Number of applicants" dataDxfId="1305"/>
    <tableColumn id="3" xr3:uid="{00000000-0010-0000-0300-000003000000}" name="Percentage of applicants out of all applicants" dataDxfId="1304"/>
    <tableColumn id="4" xr3:uid="{00000000-0010-0000-0300-000004000000}" name="Number of applicants with an outcome" dataDxfId="1303"/>
    <tableColumn id="5" xr3:uid="{00000000-0010-0000-0300-000005000000}" name="Number of applicants with an approved outcome" dataDxfId="1302"/>
    <tableColumn id="6" xr3:uid="{00000000-0010-0000-0300-000006000000}" name="Number of applicants with a denied outcome" dataDxfId="1301"/>
    <tableColumn id="7" xr3:uid="{00000000-0010-0000-0300-000007000000}" name="Percentage of applicants with an outcome out of all applicants with an outcome" dataDxfId="1300"/>
    <tableColumn id="8" xr3:uid="{00000000-0010-0000-0300-000008000000}" name="Percentage of approved applicants out of applicants with an outcome" dataDxfId="1299"/>
    <tableColumn id="9" xr3:uid="{00000000-0010-0000-0300-000009000000}" name="Percentage of denied applicants out of applicants with an outcome" dataDxfId="1298"/>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7000000}" name="table_4g" displayName="table_4g" ref="A106:I117" totalsRowShown="0" headerRowDxfId="912" dataDxfId="911">
  <tableColumns count="9">
    <tableColumn id="1" xr3:uid="{00000000-0010-0000-2700-000001000000}" name="Condition or illness affecting any of the following areas" dataDxfId="910"/>
    <tableColumn id="2" xr3:uid="{00000000-0010-0000-2700-000002000000}" name="Number of applicants" dataDxfId="909"/>
    <tableColumn id="3" xr3:uid="{00000000-0010-0000-2700-000003000000}" name="Percentage of applicants out of all applicants" dataDxfId="908"/>
    <tableColumn id="4" xr3:uid="{00000000-0010-0000-2700-000004000000}" name="Number of applicants with an outcome" dataDxfId="907"/>
    <tableColumn id="5" xr3:uid="{00000000-0010-0000-2700-000005000000}" name="Number of applicants with an approved outcome" dataDxfId="906"/>
    <tableColumn id="6" xr3:uid="{00000000-0010-0000-2700-000006000000}" name="Number of applicants with a denied outcome" dataDxfId="905"/>
    <tableColumn id="7" xr3:uid="{00000000-0010-0000-2700-000007000000}" name="Percentage of applicants with an outcome out of all applicants with an outcome" dataDxfId="904"/>
    <tableColumn id="8" xr3:uid="{00000000-0010-0000-2700-000008000000}" name="Percentage of approved applicants out of applicants with an outcome" dataDxfId="903"/>
    <tableColumn id="9" xr3:uid="{00000000-0010-0000-2700-000009000000}" name="Percentage of denied applicants out of applicants with an outcome" dataDxfId="902"/>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8000000}" name="table_4h" displayName="table_4h" ref="A120:I131" totalsRowShown="0" headerRowDxfId="901" dataDxfId="900">
  <tableColumns count="9">
    <tableColumn id="1" xr3:uid="{00000000-0010-0000-2800-000001000000}" name="Condition or illness affecting any of the following areas" dataDxfId="899"/>
    <tableColumn id="2" xr3:uid="{00000000-0010-0000-2800-000002000000}" name="Number of applicants" dataDxfId="898"/>
    <tableColumn id="3" xr3:uid="{00000000-0010-0000-2800-000003000000}" name="Percentage of applicants out of all applicants" dataDxfId="897"/>
    <tableColumn id="4" xr3:uid="{00000000-0010-0000-2800-000004000000}" name="Number of applicants with an outcome" dataDxfId="896"/>
    <tableColumn id="5" xr3:uid="{00000000-0010-0000-2800-000005000000}" name="Number of applicants with an approved outcome" dataDxfId="895"/>
    <tableColumn id="6" xr3:uid="{00000000-0010-0000-2800-000006000000}" name="Number of applicants with a denied outcome" dataDxfId="894"/>
    <tableColumn id="7" xr3:uid="{00000000-0010-0000-2800-000007000000}" name="Percentage of applicants with an outcome out of all applicants with an outcome" dataDxfId="893"/>
    <tableColumn id="8" xr3:uid="{00000000-0010-0000-2800-000008000000}" name="Percentage of approved applicants out of applicants with an outcome" dataDxfId="892"/>
    <tableColumn id="9" xr3:uid="{00000000-0010-0000-2800-000009000000}" name="Percentage of denied applicants out of applicants with an outcome" dataDxfId="891"/>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9000000}" name="table_4i" displayName="table_4i" ref="A134:I145" totalsRowShown="0" headerRowDxfId="890" dataDxfId="889">
  <tableColumns count="9">
    <tableColumn id="1" xr3:uid="{00000000-0010-0000-2900-000001000000}" name="Condition or illness affecting any of the following areas" dataDxfId="888"/>
    <tableColumn id="2" xr3:uid="{00000000-0010-0000-2900-000002000000}" name="Number of applicants" dataDxfId="887"/>
    <tableColumn id="3" xr3:uid="{00000000-0010-0000-2900-000003000000}" name="Percentage of applicants out of all applicants" dataDxfId="886"/>
    <tableColumn id="4" xr3:uid="{00000000-0010-0000-2900-000004000000}" name="Number of applicants with an outcome" dataDxfId="885"/>
    <tableColumn id="5" xr3:uid="{00000000-0010-0000-2900-000005000000}" name="Number of applicants with an approved outcome" dataDxfId="884"/>
    <tableColumn id="6" xr3:uid="{00000000-0010-0000-2900-000006000000}" name="Number of applicants with a denied outcome" dataDxfId="883"/>
    <tableColumn id="7" xr3:uid="{00000000-0010-0000-2900-000007000000}" name="Percentage of applicants with an outcome out of all applicants with an outcome" dataDxfId="882"/>
    <tableColumn id="8" xr3:uid="{00000000-0010-0000-2900-000008000000}" name="Percentage of approved applicants out of applicants with an outcome" dataDxfId="881"/>
    <tableColumn id="9" xr3:uid="{00000000-0010-0000-2900-000009000000}" name="Percentage of denied applicants out of applicants with an outcome" dataDxfId="880"/>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A000000}" name="table_5" displayName="table_5" ref="A8:I15" totalsRowShown="0" headerRowDxfId="879" dataDxfId="878">
  <tableColumns count="9">
    <tableColumn id="1" xr3:uid="{00000000-0010-0000-2A00-000001000000}" name="Sexual Orientation" dataDxfId="877"/>
    <tableColumn id="2" xr3:uid="{00000000-0010-0000-2A00-000002000000}" name="Number of applicants" dataDxfId="876"/>
    <tableColumn id="3" xr3:uid="{00000000-0010-0000-2A00-000003000000}" name="Percentage of applicants out of all applicants" dataDxfId="875"/>
    <tableColumn id="4" xr3:uid="{00000000-0010-0000-2A00-000004000000}" name="Number of applicants with an outcome" dataDxfId="874"/>
    <tableColumn id="5" xr3:uid="{00000000-0010-0000-2A00-000005000000}" name="Number of applicants with an approved outcome" dataDxfId="873"/>
    <tableColumn id="6" xr3:uid="{00000000-0010-0000-2A00-000006000000}" name="Number of applicants with a denied outcome" dataDxfId="872"/>
    <tableColumn id="7" xr3:uid="{00000000-0010-0000-2A00-000007000000}" name="Percentage of applicants with an outcome out of all applicants with an outcome" dataDxfId="871"/>
    <tableColumn id="8" xr3:uid="{00000000-0010-0000-2A00-000008000000}" name="Percentage of approved applicants out of applicants with an outcome" dataDxfId="870"/>
    <tableColumn id="9" xr3:uid="{00000000-0010-0000-2A00-000009000000}" name="Percentage of denied applicants out of applicants with an outcome" dataDxfId="869"/>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B000000}" name="table_5a" displayName="table_5a" ref="A18:I25" totalsRowShown="0" headerRowDxfId="868" dataDxfId="867">
  <tableColumns count="9">
    <tableColumn id="1" xr3:uid="{00000000-0010-0000-2B00-000001000000}" name="Sexual Orientation" dataDxfId="866"/>
    <tableColumn id="2" xr3:uid="{00000000-0010-0000-2B00-000002000000}" name="Number of applicants" dataDxfId="865"/>
    <tableColumn id="3" xr3:uid="{00000000-0010-0000-2B00-000003000000}" name="Percentage of applicants out of all applicants" dataDxfId="864"/>
    <tableColumn id="4" xr3:uid="{00000000-0010-0000-2B00-000004000000}" name="Number of applicants with an outcome" dataDxfId="863"/>
    <tableColumn id="5" xr3:uid="{00000000-0010-0000-2B00-000005000000}" name="Number of applicants with an approved outcome" dataDxfId="862"/>
    <tableColumn id="6" xr3:uid="{00000000-0010-0000-2B00-000006000000}" name="Number of applicants with a denied outcome" dataDxfId="861"/>
    <tableColumn id="7" xr3:uid="{00000000-0010-0000-2B00-000007000000}" name="Percentage of applicants with an outcome out of all applicants with an outcome" dataDxfId="860"/>
    <tableColumn id="8" xr3:uid="{00000000-0010-0000-2B00-000008000000}" name="Percentage of approved applicants out of applicants with an outcome" dataDxfId="859"/>
    <tableColumn id="9" xr3:uid="{00000000-0010-0000-2B00-000009000000}" name="Percentage of denied applicants out of applicants with an outcome" dataDxfId="858"/>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C000000}" name="table_5b" displayName="table_5b" ref="A28:I35" totalsRowShown="0" headerRowDxfId="857" dataDxfId="856">
  <tableColumns count="9">
    <tableColumn id="1" xr3:uid="{00000000-0010-0000-2C00-000001000000}" name="Sexual Orientation" dataDxfId="855"/>
    <tableColumn id="2" xr3:uid="{00000000-0010-0000-2C00-000002000000}" name="Number of applicants" dataDxfId="854"/>
    <tableColumn id="3" xr3:uid="{00000000-0010-0000-2C00-000003000000}" name="Percentage of applicants out of all applicants" dataDxfId="853"/>
    <tableColumn id="4" xr3:uid="{00000000-0010-0000-2C00-000004000000}" name="Number of applicants with an outcome" dataDxfId="852"/>
    <tableColumn id="5" xr3:uid="{00000000-0010-0000-2C00-000005000000}" name="Number of applicants with an approved outcome" dataDxfId="851"/>
    <tableColumn id="6" xr3:uid="{00000000-0010-0000-2C00-000006000000}" name="Number of applicants with a denied outcome" dataDxfId="850"/>
    <tableColumn id="7" xr3:uid="{00000000-0010-0000-2C00-000007000000}" name="Percentage of applicants with an outcome out of all applicants with an outcome" dataDxfId="849"/>
    <tableColumn id="8" xr3:uid="{00000000-0010-0000-2C00-000008000000}" name="Percentage of approved applicants out of applicants with an outcome" dataDxfId="848"/>
    <tableColumn id="9" xr3:uid="{00000000-0010-0000-2C00-000009000000}" name="Percentage of denied applicants out of applicants with an outcome" dataDxfId="847"/>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D000000}" name="table_5c" displayName="table_5c" ref="A38:I45" totalsRowShown="0" headerRowDxfId="846" dataDxfId="845">
  <tableColumns count="9">
    <tableColumn id="1" xr3:uid="{00000000-0010-0000-2D00-000001000000}" name="Sexual Orientation" dataDxfId="844"/>
    <tableColumn id="2" xr3:uid="{00000000-0010-0000-2D00-000002000000}" name="Number of applicants" dataDxfId="843"/>
    <tableColumn id="3" xr3:uid="{00000000-0010-0000-2D00-000003000000}" name="Percentage of applicants out of all applicants" dataDxfId="842"/>
    <tableColumn id="4" xr3:uid="{00000000-0010-0000-2D00-000004000000}" name="Number of applicants with an outcome" dataDxfId="841"/>
    <tableColumn id="5" xr3:uid="{00000000-0010-0000-2D00-000005000000}" name="Number of applicants with an approved outcome" dataDxfId="840"/>
    <tableColumn id="6" xr3:uid="{00000000-0010-0000-2D00-000006000000}" name="Number of applicants with a denied outcome" dataDxfId="839"/>
    <tableColumn id="7" xr3:uid="{00000000-0010-0000-2D00-000007000000}" name="Percentage of applicants with an outcome out of all applicants with an outcome" dataDxfId="838"/>
    <tableColumn id="8" xr3:uid="{00000000-0010-0000-2D00-000008000000}" name="Percentage of approved applicants out of applicants with an outcome" dataDxfId="837"/>
    <tableColumn id="9" xr3:uid="{00000000-0010-0000-2D00-000009000000}" name="Percentage of denied applicants out of applicants with an outcome" dataDxfId="836"/>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E000000}" name="table_5d" displayName="table_5d" ref="A48:I55" totalsRowShown="0" headerRowDxfId="835" dataDxfId="834">
  <tableColumns count="9">
    <tableColumn id="1" xr3:uid="{00000000-0010-0000-2E00-000001000000}" name="Sexual Orientation" dataDxfId="833"/>
    <tableColumn id="2" xr3:uid="{00000000-0010-0000-2E00-000002000000}" name="Number of applicants" dataDxfId="832"/>
    <tableColumn id="3" xr3:uid="{00000000-0010-0000-2E00-000003000000}" name="Percentage of applicants out of all applicants" dataDxfId="831"/>
    <tableColumn id="4" xr3:uid="{00000000-0010-0000-2E00-000004000000}" name="Number of applicants with an outcome" dataDxfId="830"/>
    <tableColumn id="5" xr3:uid="{00000000-0010-0000-2E00-000005000000}" name="Number of applicants with an approved outcome" dataDxfId="829"/>
    <tableColumn id="6" xr3:uid="{00000000-0010-0000-2E00-000006000000}" name="Number of applicants with a denied outcome" dataDxfId="828"/>
    <tableColumn id="7" xr3:uid="{00000000-0010-0000-2E00-000007000000}" name="Percentage of applicants with an outcome out of all applicants with an outcome" dataDxfId="827"/>
    <tableColumn id="8" xr3:uid="{00000000-0010-0000-2E00-000008000000}" name="Percentage of approved applicants out of applicants with an outcome" dataDxfId="826"/>
    <tableColumn id="9" xr3:uid="{00000000-0010-0000-2E00-000009000000}" name="Percentage of denied applicants out of applicants with an outcome" dataDxfId="825"/>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F000000}" name="table_5e" displayName="table_5e" ref="A58:I65" totalsRowShown="0" headerRowDxfId="824" dataDxfId="823">
  <tableColumns count="9">
    <tableColumn id="1" xr3:uid="{00000000-0010-0000-2F00-000001000000}" name="Sexual Orientation" dataDxfId="822"/>
    <tableColumn id="2" xr3:uid="{00000000-0010-0000-2F00-000002000000}" name="Number of applicants" dataDxfId="821"/>
    <tableColumn id="3" xr3:uid="{00000000-0010-0000-2F00-000003000000}" name="Percentage of applicants out of all applicants" dataDxfId="820"/>
    <tableColumn id="4" xr3:uid="{00000000-0010-0000-2F00-000004000000}" name="Number of applicants with an outcome" dataDxfId="819"/>
    <tableColumn id="5" xr3:uid="{00000000-0010-0000-2F00-000005000000}" name="Number of applicants with an approved outcome" dataDxfId="818"/>
    <tableColumn id="6" xr3:uid="{00000000-0010-0000-2F00-000006000000}" name="Number of applicants with a denied outcome" dataDxfId="817"/>
    <tableColumn id="7" xr3:uid="{00000000-0010-0000-2F00-000007000000}" name="Percentage of applicants with an outcome out of all applicants with an outcome" dataDxfId="816"/>
    <tableColumn id="8" xr3:uid="{00000000-0010-0000-2F00-000008000000}" name="Percentage of approved applicants out of applicants with an outcome" dataDxfId="815"/>
    <tableColumn id="9" xr3:uid="{00000000-0010-0000-2F00-000009000000}" name="Percentage of denied applicants out of applicants with an outcome" dataDxfId="814"/>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0000000}" name="table_5f" displayName="table_5f" ref="A68:I75" totalsRowShown="0" headerRowDxfId="813" dataDxfId="812">
  <tableColumns count="9">
    <tableColumn id="1" xr3:uid="{00000000-0010-0000-3000-000001000000}" name="Sexual Orientation" dataDxfId="811"/>
    <tableColumn id="2" xr3:uid="{00000000-0010-0000-3000-000002000000}" name="Number of applicants" dataDxfId="810"/>
    <tableColumn id="3" xr3:uid="{00000000-0010-0000-3000-000003000000}" name="Percentage of applicants out of all applicants" dataDxfId="809"/>
    <tableColumn id="4" xr3:uid="{00000000-0010-0000-3000-000004000000}" name="Number of applicants with an outcome" dataDxfId="808"/>
    <tableColumn id="5" xr3:uid="{00000000-0010-0000-3000-000005000000}" name="Number of applicants with an approved outcome" dataDxfId="807"/>
    <tableColumn id="6" xr3:uid="{00000000-0010-0000-3000-000006000000}" name="Number of applicants with a denied outcome" dataDxfId="806"/>
    <tableColumn id="7" xr3:uid="{00000000-0010-0000-3000-000007000000}" name="Percentage of applicants with an outcome out of all applicants with an outcome" dataDxfId="805"/>
    <tableColumn id="8" xr3:uid="{00000000-0010-0000-3000-000008000000}" name="Percentage of approved applicants out of applicants with an outcome" dataDxfId="804"/>
    <tableColumn id="9" xr3:uid="{00000000-0010-0000-3000-000009000000}" name="Percentage of denied applicants out of applicants with an outcome" dataDxfId="803"/>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1b" displayName="table_1b" ref="A32:I41" totalsRowShown="0" headerRowDxfId="1297" dataDxfId="1296">
  <tableColumns count="9">
    <tableColumn id="1" xr3:uid="{00000000-0010-0000-0400-000001000000}" name="Ethnicity" dataDxfId="1295"/>
    <tableColumn id="2" xr3:uid="{00000000-0010-0000-0400-000002000000}" name="Number of applicants" dataDxfId="1294"/>
    <tableColumn id="3" xr3:uid="{00000000-0010-0000-0400-000003000000}" name="Percentage of applicants out of all applicants" dataDxfId="1293"/>
    <tableColumn id="4" xr3:uid="{00000000-0010-0000-0400-000004000000}" name="Number of applicants with an outcome" dataDxfId="1292"/>
    <tableColumn id="5" xr3:uid="{00000000-0010-0000-0400-000005000000}" name="Number of applicants with an approved outcome" dataDxfId="1291"/>
    <tableColumn id="6" xr3:uid="{00000000-0010-0000-0400-000006000000}" name="Number of applicants with a denied outcome" dataDxfId="1290"/>
    <tableColumn id="7" xr3:uid="{00000000-0010-0000-0400-000007000000}" name="Percentage of applicants with an outcome out of all applicants with an outcome" dataDxfId="1289"/>
    <tableColumn id="8" xr3:uid="{00000000-0010-0000-0400-000008000000}" name="Percentage of approved applicants out of applicants with an outcome" dataDxfId="1288"/>
    <tableColumn id="9" xr3:uid="{00000000-0010-0000-0400-000009000000}" name="Percentage of denied applicants out of applicants with an outcome" dataDxfId="1287"/>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1000000}" name="table_5g" displayName="table_5g" ref="A78:I85" totalsRowShown="0" headerRowDxfId="802" dataDxfId="801">
  <tableColumns count="9">
    <tableColumn id="1" xr3:uid="{00000000-0010-0000-3100-000001000000}" name="Sexual Orientation" dataDxfId="800"/>
    <tableColumn id="2" xr3:uid="{00000000-0010-0000-3100-000002000000}" name="Number of applicants" dataDxfId="799"/>
    <tableColumn id="3" xr3:uid="{00000000-0010-0000-3100-000003000000}" name="Percentage of applicants out of all applicants" dataDxfId="798"/>
    <tableColumn id="4" xr3:uid="{00000000-0010-0000-3100-000004000000}" name="Number of applicants with an outcome" dataDxfId="797"/>
    <tableColumn id="5" xr3:uid="{00000000-0010-0000-3100-000005000000}" name="Number of applicants with an approved outcome" dataDxfId="796"/>
    <tableColumn id="6" xr3:uid="{00000000-0010-0000-3100-000006000000}" name="Number of applicants with a denied outcome" dataDxfId="795"/>
    <tableColumn id="7" xr3:uid="{00000000-0010-0000-3100-000007000000}" name="Percentage of applicants with an outcome out of all applicants with an outcome" dataDxfId="794"/>
    <tableColumn id="8" xr3:uid="{00000000-0010-0000-3100-000008000000}" name="Percentage of approved applicants out of applicants with an outcome" dataDxfId="793"/>
    <tableColumn id="9" xr3:uid="{00000000-0010-0000-3100-000009000000}" name="Percentage of denied applicants out of applicants with an outcome" dataDxfId="792"/>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2000000}" name="table_5h" displayName="table_5h" ref="A88:I95" totalsRowShown="0" headerRowDxfId="791" dataDxfId="790">
  <tableColumns count="9">
    <tableColumn id="1" xr3:uid="{00000000-0010-0000-3200-000001000000}" name="Sexual Orientation" dataDxfId="789"/>
    <tableColumn id="2" xr3:uid="{00000000-0010-0000-3200-000002000000}" name="Number of applicants" dataDxfId="788"/>
    <tableColumn id="3" xr3:uid="{00000000-0010-0000-3200-000003000000}" name="Percentage of applicants out of all applicants" dataDxfId="787"/>
    <tableColumn id="4" xr3:uid="{00000000-0010-0000-3200-000004000000}" name="Number of applicants with an outcome" dataDxfId="786"/>
    <tableColumn id="5" xr3:uid="{00000000-0010-0000-3200-000005000000}" name="Number of applicants with an approved outcome" dataDxfId="785"/>
    <tableColumn id="6" xr3:uid="{00000000-0010-0000-3200-000006000000}" name="Number of applicants with a denied outcome" dataDxfId="784"/>
    <tableColumn id="7" xr3:uid="{00000000-0010-0000-3200-000007000000}" name="Percentage of applicants with an outcome out of all applicants with an outcome" dataDxfId="783"/>
    <tableColumn id="8" xr3:uid="{00000000-0010-0000-3200-000008000000}" name="Percentage of approved applicants out of applicants with an outcome" dataDxfId="782"/>
    <tableColumn id="9" xr3:uid="{00000000-0010-0000-3200-000009000000}" name="Percentage of denied applicants out of applicants with an outcome" dataDxfId="781"/>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3000000}" name="table_5i" displayName="table_5i" ref="A98:I105" totalsRowShown="0" headerRowDxfId="780" dataDxfId="779">
  <tableColumns count="9">
    <tableColumn id="1" xr3:uid="{00000000-0010-0000-3300-000001000000}" name="Sexual Orientation" dataDxfId="778"/>
    <tableColumn id="2" xr3:uid="{00000000-0010-0000-3300-000002000000}" name="Number of applicants" dataDxfId="777"/>
    <tableColumn id="3" xr3:uid="{00000000-0010-0000-3300-000003000000}" name="Percentage of applicants out of all applicants" dataDxfId="776"/>
    <tableColumn id="4" xr3:uid="{00000000-0010-0000-3300-000004000000}" name="Number of applicants with an outcome" dataDxfId="775"/>
    <tableColumn id="5" xr3:uid="{00000000-0010-0000-3300-000005000000}" name="Number of applicants with an approved outcome" dataDxfId="774"/>
    <tableColumn id="6" xr3:uid="{00000000-0010-0000-3300-000006000000}" name="Number of applicants with a denied outcome" dataDxfId="773"/>
    <tableColumn id="7" xr3:uid="{00000000-0010-0000-3300-000007000000}" name="Percentage of applicants with an outcome out of all applicants with an outcome" dataDxfId="772"/>
    <tableColumn id="8" xr3:uid="{00000000-0010-0000-3300-000008000000}" name="Percentage of approved applicants out of applicants with an outcome" dataDxfId="771"/>
    <tableColumn id="9" xr3:uid="{00000000-0010-0000-3300-000009000000}" name="Percentage of denied applicants out of applicants with an outcome" dataDxfId="770"/>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4000000}" name="table_6" displayName="table_6" ref="A8:I13" totalsRowShown="0" headerRowDxfId="769" dataDxfId="768">
  <tableColumns count="9">
    <tableColumn id="1" xr3:uid="{00000000-0010-0000-3400-000001000000}" name="Transgender" dataDxfId="767"/>
    <tableColumn id="2" xr3:uid="{00000000-0010-0000-3400-000002000000}" name="Number of applicants" dataDxfId="766"/>
    <tableColumn id="3" xr3:uid="{00000000-0010-0000-3400-000003000000}" name="Percentage of applicants out of all applicants" dataDxfId="765"/>
    <tableColumn id="4" xr3:uid="{00000000-0010-0000-3400-000004000000}" name="Number of applicants with an outcome" dataDxfId="764"/>
    <tableColumn id="5" xr3:uid="{00000000-0010-0000-3400-000005000000}" name="Number of applicants with an approved outcome" dataDxfId="763"/>
    <tableColumn id="6" xr3:uid="{00000000-0010-0000-3400-000006000000}" name="Number of applicants with a denied outcome" dataDxfId="762"/>
    <tableColumn id="7" xr3:uid="{00000000-0010-0000-3400-000007000000}" name="Percentage of applicants with an outcome out of all applicants with an outcome" dataDxfId="761"/>
    <tableColumn id="8" xr3:uid="{00000000-0010-0000-3400-000008000000}" name="Percentage of approved applicants out of applicants with an outcome" dataDxfId="760"/>
    <tableColumn id="9" xr3:uid="{00000000-0010-0000-3400-000009000000}" name="Percentage of denied applicants out of applicants with an outcome" dataDxfId="759"/>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5000000}" name="table_6a" displayName="table_6a" ref="A16:I21" totalsRowShown="0" headerRowDxfId="758" dataDxfId="757">
  <tableColumns count="9">
    <tableColumn id="1" xr3:uid="{00000000-0010-0000-3500-000001000000}" name="Transgender" dataDxfId="756"/>
    <tableColumn id="2" xr3:uid="{00000000-0010-0000-3500-000002000000}" name="Number of applicants" dataDxfId="755"/>
    <tableColumn id="3" xr3:uid="{00000000-0010-0000-3500-000003000000}" name="Percentage of applicants out of all applicants" dataDxfId="754"/>
    <tableColumn id="4" xr3:uid="{00000000-0010-0000-3500-000004000000}" name="Number of applicants with an outcome" dataDxfId="753"/>
    <tableColumn id="5" xr3:uid="{00000000-0010-0000-3500-000005000000}" name="Number of applicants with an approved outcome" dataDxfId="752"/>
    <tableColumn id="6" xr3:uid="{00000000-0010-0000-3500-000006000000}" name="Number of applicants with a denied outcome" dataDxfId="751"/>
    <tableColumn id="7" xr3:uid="{00000000-0010-0000-3500-000007000000}" name="Percentage of applicants with an outcome out of all applicants with an outcome" dataDxfId="750"/>
    <tableColumn id="8" xr3:uid="{00000000-0010-0000-3500-000008000000}" name="Percentage of approved applicants out of applicants with an outcome" dataDxfId="749"/>
    <tableColumn id="9" xr3:uid="{00000000-0010-0000-3500-000009000000}" name="Percentage of denied applicants out of applicants with an outcome" dataDxfId="748"/>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6000000}" name="table_6b" displayName="table_6b" ref="A24:I29" totalsRowShown="0" headerRowDxfId="747" dataDxfId="746">
  <tableColumns count="9">
    <tableColumn id="1" xr3:uid="{00000000-0010-0000-3600-000001000000}" name="Transgender" dataDxfId="745"/>
    <tableColumn id="2" xr3:uid="{00000000-0010-0000-3600-000002000000}" name="Number of applicants" dataDxfId="744"/>
    <tableColumn id="3" xr3:uid="{00000000-0010-0000-3600-000003000000}" name="Percentage of applicants out of all applicants" dataDxfId="743"/>
    <tableColumn id="4" xr3:uid="{00000000-0010-0000-3600-000004000000}" name="Number of applicants with an outcome" dataDxfId="742"/>
    <tableColumn id="5" xr3:uid="{00000000-0010-0000-3600-000005000000}" name="Number of applicants with an approved outcome" dataDxfId="741"/>
    <tableColumn id="6" xr3:uid="{00000000-0010-0000-3600-000006000000}" name="Number of applicants with a denied outcome" dataDxfId="740"/>
    <tableColumn id="7" xr3:uid="{00000000-0010-0000-3600-000007000000}" name="Percentage of applicants with an outcome out of all applicants with an outcome" dataDxfId="739"/>
    <tableColumn id="8" xr3:uid="{00000000-0010-0000-3600-000008000000}" name="Percentage of approved applicants out of applicants with an outcome" dataDxfId="738"/>
    <tableColumn id="9" xr3:uid="{00000000-0010-0000-3600-000009000000}" name="Percentage of denied applicants out of applicants with an outcome" dataDxfId="737"/>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7000000}" name="table_6c" displayName="table_6c" ref="A32:I37" totalsRowShown="0" headerRowDxfId="736" dataDxfId="735">
  <tableColumns count="9">
    <tableColumn id="1" xr3:uid="{00000000-0010-0000-3700-000001000000}" name="Transgender" dataDxfId="734"/>
    <tableColumn id="2" xr3:uid="{00000000-0010-0000-3700-000002000000}" name="Number of applicants" dataDxfId="733"/>
    <tableColumn id="3" xr3:uid="{00000000-0010-0000-3700-000003000000}" name="Percentage of applicants out of all applicants" dataDxfId="732"/>
    <tableColumn id="4" xr3:uid="{00000000-0010-0000-3700-000004000000}" name="Number of applicants with an outcome" dataDxfId="731"/>
    <tableColumn id="5" xr3:uid="{00000000-0010-0000-3700-000005000000}" name="Number of applicants with an approved outcome" dataDxfId="730"/>
    <tableColumn id="6" xr3:uid="{00000000-0010-0000-3700-000006000000}" name="Number of applicants with a denied outcome" dataDxfId="729"/>
    <tableColumn id="7" xr3:uid="{00000000-0010-0000-3700-000007000000}" name="Percentage of applicants with an outcome out of all applicants with an outcome" dataDxfId="728"/>
    <tableColumn id="8" xr3:uid="{00000000-0010-0000-3700-000008000000}" name="Percentage of approved applicants out of applicants with an outcome" dataDxfId="727"/>
    <tableColumn id="9" xr3:uid="{00000000-0010-0000-3700-000009000000}" name="Percentage of denied applicants out of applicants with an outcome" dataDxfId="726"/>
  </tableColumns>
  <tableStyleInfo name="TableStyleLight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8000000}" name="table_6d" displayName="table_6d" ref="A40:I45" totalsRowShown="0" headerRowDxfId="725" dataDxfId="724">
  <tableColumns count="9">
    <tableColumn id="1" xr3:uid="{00000000-0010-0000-3800-000001000000}" name="Transgender" dataDxfId="723"/>
    <tableColumn id="2" xr3:uid="{00000000-0010-0000-3800-000002000000}" name="Number of applicants" dataDxfId="722"/>
    <tableColumn id="3" xr3:uid="{00000000-0010-0000-3800-000003000000}" name="Percentage of applicants out of all applicants" dataDxfId="721"/>
    <tableColumn id="4" xr3:uid="{00000000-0010-0000-3800-000004000000}" name="Number of applicants with an outcome" dataDxfId="720"/>
    <tableColumn id="5" xr3:uid="{00000000-0010-0000-3800-000005000000}" name="Number of applicants with an approved outcome" dataDxfId="719"/>
    <tableColumn id="6" xr3:uid="{00000000-0010-0000-3800-000006000000}" name="Number of applicants with a denied outcome" dataDxfId="718"/>
    <tableColumn id="7" xr3:uid="{00000000-0010-0000-3800-000007000000}" name="Percentage of applicants with an outcome out of all applicants with an outcome" dataDxfId="717"/>
    <tableColumn id="8" xr3:uid="{00000000-0010-0000-3800-000008000000}" name="Percentage of approved applicants out of applicants with an outcome" dataDxfId="716"/>
    <tableColumn id="9" xr3:uid="{00000000-0010-0000-3800-000009000000}" name="Percentage of denied applicants out of applicants with an outcome" dataDxfId="715"/>
  </tableColumns>
  <tableStyleInfo name="TableStyleLight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9000000}" name="table_6e" displayName="table_6e" ref="A48:I53" totalsRowShown="0" headerRowDxfId="714" dataDxfId="713">
  <tableColumns count="9">
    <tableColumn id="1" xr3:uid="{00000000-0010-0000-3900-000001000000}" name="Transgender" dataDxfId="712"/>
    <tableColumn id="2" xr3:uid="{00000000-0010-0000-3900-000002000000}" name="Number of applicants" dataDxfId="711"/>
    <tableColumn id="3" xr3:uid="{00000000-0010-0000-3900-000003000000}" name="Percentage of applicants out of all applicants" dataDxfId="710"/>
    <tableColumn id="4" xr3:uid="{00000000-0010-0000-3900-000004000000}" name="Number of applicants with an outcome" dataDxfId="709"/>
    <tableColumn id="5" xr3:uid="{00000000-0010-0000-3900-000005000000}" name="Number of applicants with an approved outcome" dataDxfId="708"/>
    <tableColumn id="6" xr3:uid="{00000000-0010-0000-3900-000006000000}" name="Number of applicants with a denied outcome" dataDxfId="707"/>
    <tableColumn id="7" xr3:uid="{00000000-0010-0000-3900-000007000000}" name="Percentage of applicants with an outcome out of all applicants with an outcome" dataDxfId="706"/>
    <tableColumn id="8" xr3:uid="{00000000-0010-0000-3900-000008000000}" name="Percentage of approved applicants out of applicants with an outcome" dataDxfId="705"/>
    <tableColumn id="9" xr3:uid="{00000000-0010-0000-3900-000009000000}" name="Percentage of denied applicants out of applicants with an outcome" dataDxfId="704"/>
  </tableColumns>
  <tableStyleInfo name="TableStyleLight1"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A000000}" name="table_6f" displayName="table_6f" ref="A56:I61" totalsRowShown="0" headerRowDxfId="703" dataDxfId="702">
  <tableColumns count="9">
    <tableColumn id="1" xr3:uid="{00000000-0010-0000-3A00-000001000000}" name="Transgender" dataDxfId="701"/>
    <tableColumn id="2" xr3:uid="{00000000-0010-0000-3A00-000002000000}" name="Number of applicants" dataDxfId="700"/>
    <tableColumn id="3" xr3:uid="{00000000-0010-0000-3A00-000003000000}" name="Percentage of applicants out of all applicants" dataDxfId="699"/>
    <tableColumn id="4" xr3:uid="{00000000-0010-0000-3A00-000004000000}" name="Number of applicants with an outcome" dataDxfId="698"/>
    <tableColumn id="5" xr3:uid="{00000000-0010-0000-3A00-000005000000}" name="Number of applicants with an approved outcome" dataDxfId="697"/>
    <tableColumn id="6" xr3:uid="{00000000-0010-0000-3A00-000006000000}" name="Number of applicants with a denied outcome" dataDxfId="696"/>
    <tableColumn id="7" xr3:uid="{00000000-0010-0000-3A00-000007000000}" name="Percentage of applicants with an outcome out of all applicants with an outcome" dataDxfId="695"/>
    <tableColumn id="8" xr3:uid="{00000000-0010-0000-3A00-000008000000}" name="Percentage of approved applicants out of applicants with an outcome" dataDxfId="694"/>
    <tableColumn id="9" xr3:uid="{00000000-0010-0000-3A00-000009000000}" name="Percentage of denied applicants out of applicants with an outcome" dataDxfId="69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1c" displayName="table_1c" ref="A44:I53" totalsRowShown="0" headerRowDxfId="1286" dataDxfId="1285">
  <tableColumns count="9">
    <tableColumn id="1" xr3:uid="{00000000-0010-0000-0500-000001000000}" name="Ethnicity" dataDxfId="1284"/>
    <tableColumn id="2" xr3:uid="{00000000-0010-0000-0500-000002000000}" name="Number of applicants" dataDxfId="1283"/>
    <tableColumn id="3" xr3:uid="{00000000-0010-0000-0500-000003000000}" name="Percentage of applicants out of all applicants" dataDxfId="1282"/>
    <tableColumn id="4" xr3:uid="{00000000-0010-0000-0500-000004000000}" name="Number of applicants with an outcome" dataDxfId="1281"/>
    <tableColumn id="5" xr3:uid="{00000000-0010-0000-0500-000005000000}" name="Number of applicants with an approved outcome" dataDxfId="1280"/>
    <tableColumn id="6" xr3:uid="{00000000-0010-0000-0500-000006000000}" name="Number of applicants with a denied outcome" dataDxfId="1279"/>
    <tableColumn id="7" xr3:uid="{00000000-0010-0000-0500-000007000000}" name="Percentage of applicants with an outcome out of all applicants with an outcome" dataDxfId="1278"/>
    <tableColumn id="8" xr3:uid="{00000000-0010-0000-0500-000008000000}" name="Percentage of approved applicants out of applicants with an outcome" dataDxfId="1277"/>
    <tableColumn id="9" xr3:uid="{00000000-0010-0000-0500-000009000000}" name="Percentage of denied applicants out of applicants with an outcome" dataDxfId="1276"/>
  </tableColumns>
  <tableStyleInfo name="TableStyleLight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B000000}" name="table_6g" displayName="table_6g" ref="A64:I69" totalsRowShown="0" headerRowDxfId="692" dataDxfId="691">
  <tableColumns count="9">
    <tableColumn id="1" xr3:uid="{00000000-0010-0000-3B00-000001000000}" name="Transgender" dataDxfId="690"/>
    <tableColumn id="2" xr3:uid="{00000000-0010-0000-3B00-000002000000}" name="Number of applicants" dataDxfId="689"/>
    <tableColumn id="3" xr3:uid="{00000000-0010-0000-3B00-000003000000}" name="Percentage of applicants out of all applicants" dataDxfId="688"/>
    <tableColumn id="4" xr3:uid="{00000000-0010-0000-3B00-000004000000}" name="Number of applicants with an outcome" dataDxfId="687"/>
    <tableColumn id="5" xr3:uid="{00000000-0010-0000-3B00-000005000000}" name="Number of applicants with an approved outcome" dataDxfId="686"/>
    <tableColumn id="6" xr3:uid="{00000000-0010-0000-3B00-000006000000}" name="Number of applicants with a denied outcome" dataDxfId="685"/>
    <tableColumn id="7" xr3:uid="{00000000-0010-0000-3B00-000007000000}" name="Percentage of applicants with an outcome out of all applicants with an outcome" dataDxfId="684"/>
    <tableColumn id="8" xr3:uid="{00000000-0010-0000-3B00-000008000000}" name="Percentage of approved applicants out of applicants with an outcome" dataDxfId="683"/>
    <tableColumn id="9" xr3:uid="{00000000-0010-0000-3B00-000009000000}" name="Percentage of denied applicants out of applicants with an outcome" dataDxfId="682"/>
  </tableColumns>
  <tableStyleInfo name="TableStyleLight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C000000}" name="table_6h" displayName="table_6h" ref="A72:I77" totalsRowShown="0" headerRowDxfId="681" dataDxfId="680">
  <tableColumns count="9">
    <tableColumn id="1" xr3:uid="{00000000-0010-0000-3C00-000001000000}" name="Transgender" dataDxfId="679"/>
    <tableColumn id="2" xr3:uid="{00000000-0010-0000-3C00-000002000000}" name="Number of applicants" dataDxfId="678"/>
    <tableColumn id="3" xr3:uid="{00000000-0010-0000-3C00-000003000000}" name="Percentage of applicants out of all applicants" dataDxfId="677"/>
    <tableColumn id="4" xr3:uid="{00000000-0010-0000-3C00-000004000000}" name="Number of applicants with an outcome" dataDxfId="676"/>
    <tableColumn id="5" xr3:uid="{00000000-0010-0000-3C00-000005000000}" name="Number of applicants with an approved outcome" dataDxfId="675"/>
    <tableColumn id="6" xr3:uid="{00000000-0010-0000-3C00-000006000000}" name="Number of applicants with a denied outcome" dataDxfId="674"/>
    <tableColumn id="7" xr3:uid="{00000000-0010-0000-3C00-000007000000}" name="Percentage of applicants with an outcome out of all applicants with an outcome" dataDxfId="673"/>
    <tableColumn id="8" xr3:uid="{00000000-0010-0000-3C00-000008000000}" name="Percentage of approved applicants out of applicants with an outcome" dataDxfId="672"/>
    <tableColumn id="9" xr3:uid="{00000000-0010-0000-3C00-000009000000}" name="Percentage of denied applicants out of applicants with an outcome" dataDxfId="671"/>
  </tableColumns>
  <tableStyleInfo name="TableStyleLight1"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D000000}" name="table_6i" displayName="table_6i" ref="A80:I85" totalsRowShown="0" headerRowDxfId="670" dataDxfId="669">
  <tableColumns count="9">
    <tableColumn id="1" xr3:uid="{00000000-0010-0000-3D00-000001000000}" name="Transgender" dataDxfId="668"/>
    <tableColumn id="2" xr3:uid="{00000000-0010-0000-3D00-000002000000}" name="Number of applicants" dataDxfId="667"/>
    <tableColumn id="3" xr3:uid="{00000000-0010-0000-3D00-000003000000}" name="Percentage of applicants out of all applicants" dataDxfId="666"/>
    <tableColumn id="4" xr3:uid="{00000000-0010-0000-3D00-000004000000}" name="Number of applicants with an outcome" dataDxfId="665"/>
    <tableColumn id="5" xr3:uid="{00000000-0010-0000-3D00-000005000000}" name="Number of applicants with an approved outcome" dataDxfId="664"/>
    <tableColumn id="6" xr3:uid="{00000000-0010-0000-3D00-000006000000}" name="Number of applicants with a denied outcome" dataDxfId="663"/>
    <tableColumn id="7" xr3:uid="{00000000-0010-0000-3D00-000007000000}" name="Percentage of applicants with an outcome out of all applicants with an outcome" dataDxfId="662"/>
    <tableColumn id="8" xr3:uid="{00000000-0010-0000-3D00-000008000000}" name="Percentage of approved applicants out of applicants with an outcome" dataDxfId="661"/>
    <tableColumn id="9" xr3:uid="{00000000-0010-0000-3D00-000009000000}" name="Percentage of denied applicants out of applicants with an outcome" dataDxfId="660"/>
  </tableColumns>
  <tableStyleInfo name="TableStyleLight1"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3E000000}" name="table_7" displayName="table_7" ref="A8:I22" totalsRowShown="0" headerRowDxfId="659" dataDxfId="658">
  <tableColumns count="9">
    <tableColumn id="1" xr3:uid="{00000000-0010-0000-3E00-000001000000}" name="Religion" dataDxfId="657"/>
    <tableColumn id="2" xr3:uid="{00000000-0010-0000-3E00-000002000000}" name="Number of applicants" dataDxfId="656"/>
    <tableColumn id="3" xr3:uid="{00000000-0010-0000-3E00-000003000000}" name="Percentage of applicants out of all applicants" dataDxfId="655"/>
    <tableColumn id="4" xr3:uid="{00000000-0010-0000-3E00-000004000000}" name="Number of applicants with an outcome" dataDxfId="654"/>
    <tableColumn id="5" xr3:uid="{00000000-0010-0000-3E00-000005000000}" name="Number of applicants with an approved outcome" dataDxfId="653"/>
    <tableColumn id="6" xr3:uid="{00000000-0010-0000-3E00-000006000000}" name="Number of applicants with a denied outcome" dataDxfId="652"/>
    <tableColumn id="7" xr3:uid="{00000000-0010-0000-3E00-000007000000}" name="Percentage of applicants with an outcome out of all applicants with an outcome" dataDxfId="651"/>
    <tableColumn id="8" xr3:uid="{00000000-0010-0000-3E00-000008000000}" name="Percentage of approved applicants out of applicants with an outcome" dataDxfId="650"/>
    <tableColumn id="9" xr3:uid="{00000000-0010-0000-3E00-000009000000}" name="Percentage of denied applicants out of applicants with an outcome" dataDxfId="649"/>
  </tableColumns>
  <tableStyleInfo name="TableStyleLight1"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3F000000}" name="table_7a" displayName="table_7a" ref="A25:I39" totalsRowShown="0" headerRowDxfId="648" dataDxfId="647">
  <tableColumns count="9">
    <tableColumn id="1" xr3:uid="{00000000-0010-0000-3F00-000001000000}" name="Religion" dataDxfId="646"/>
    <tableColumn id="2" xr3:uid="{00000000-0010-0000-3F00-000002000000}" name="Number of applicants" dataDxfId="645"/>
    <tableColumn id="3" xr3:uid="{00000000-0010-0000-3F00-000003000000}" name="Percentage of applicants out of all applicants" dataDxfId="644"/>
    <tableColumn id="4" xr3:uid="{00000000-0010-0000-3F00-000004000000}" name="Number of applicants with an outcome" dataDxfId="643"/>
    <tableColumn id="5" xr3:uid="{00000000-0010-0000-3F00-000005000000}" name="Number of applicants with an approved outcome" dataDxfId="642"/>
    <tableColumn id="6" xr3:uid="{00000000-0010-0000-3F00-000006000000}" name="Number of applicants with a denied outcome" dataDxfId="641"/>
    <tableColumn id="7" xr3:uid="{00000000-0010-0000-3F00-000007000000}" name="Percentage of applicants with an outcome out of all applicants with an outcome" dataDxfId="640"/>
    <tableColumn id="8" xr3:uid="{00000000-0010-0000-3F00-000008000000}" name="Percentage of approved applicants out of applicants with an outcome" dataDxfId="639"/>
    <tableColumn id="9" xr3:uid="{00000000-0010-0000-3F00-000009000000}" name="Percentage of denied applicants out of applicants with an outcome" dataDxfId="638"/>
  </tableColumns>
  <tableStyleInfo name="TableStyleLight1"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0000000}" name="table_7b" displayName="table_7b" ref="A42:I56" totalsRowShown="0" headerRowDxfId="637" dataDxfId="636">
  <tableColumns count="9">
    <tableColumn id="1" xr3:uid="{00000000-0010-0000-4000-000001000000}" name="Religion" dataDxfId="635"/>
    <tableColumn id="2" xr3:uid="{00000000-0010-0000-4000-000002000000}" name="Number of applicants" dataDxfId="634"/>
    <tableColumn id="3" xr3:uid="{00000000-0010-0000-4000-000003000000}" name="Percentage of applicants out of all applicants" dataDxfId="633"/>
    <tableColumn id="4" xr3:uid="{00000000-0010-0000-4000-000004000000}" name="Number of applicants with an outcome" dataDxfId="632"/>
    <tableColumn id="5" xr3:uid="{00000000-0010-0000-4000-000005000000}" name="Number of applicants with an approved outcome" dataDxfId="631"/>
    <tableColumn id="6" xr3:uid="{00000000-0010-0000-4000-000006000000}" name="Number of applicants with a denied outcome" dataDxfId="630"/>
    <tableColumn id="7" xr3:uid="{00000000-0010-0000-4000-000007000000}" name="Percentage of applicants with an outcome out of all applicants with an outcome" dataDxfId="629"/>
    <tableColumn id="8" xr3:uid="{00000000-0010-0000-4000-000008000000}" name="Percentage of approved applicants out of applicants with an outcome" dataDxfId="628"/>
    <tableColumn id="9" xr3:uid="{00000000-0010-0000-4000-000009000000}" name="Percentage of denied applicants out of applicants with an outcome" dataDxfId="627"/>
  </tableColumns>
  <tableStyleInfo name="TableStyleLight1"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1000000}" name="table_7c" displayName="table_7c" ref="A59:I73" totalsRowShown="0" headerRowDxfId="626" dataDxfId="625">
  <tableColumns count="9">
    <tableColumn id="1" xr3:uid="{00000000-0010-0000-4100-000001000000}" name="Religion" dataDxfId="624"/>
    <tableColumn id="2" xr3:uid="{00000000-0010-0000-4100-000002000000}" name="Number of applicants" dataDxfId="623"/>
    <tableColumn id="3" xr3:uid="{00000000-0010-0000-4100-000003000000}" name="Percentage of applicants out of all applicants" dataDxfId="622"/>
    <tableColumn id="4" xr3:uid="{00000000-0010-0000-4100-000004000000}" name="Number of applicants with an outcome" dataDxfId="621"/>
    <tableColumn id="5" xr3:uid="{00000000-0010-0000-4100-000005000000}" name="Number of applicants with an approved outcome" dataDxfId="620"/>
    <tableColumn id="6" xr3:uid="{00000000-0010-0000-4100-000006000000}" name="Number of applicants with a denied outcome" dataDxfId="619"/>
    <tableColumn id="7" xr3:uid="{00000000-0010-0000-4100-000007000000}" name="Percentage of applicants with an outcome out of all applicants with an outcome" dataDxfId="618"/>
    <tableColumn id="8" xr3:uid="{00000000-0010-0000-4100-000008000000}" name="Percentage of approved applicants out of applicants with an outcome" dataDxfId="617"/>
    <tableColumn id="9" xr3:uid="{00000000-0010-0000-4100-000009000000}" name="Percentage of denied applicants out of applicants with an outcome" dataDxfId="616"/>
  </tableColumns>
  <tableStyleInfo name="TableStyleLight1"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2000000}" name="table_7d" displayName="table_7d" ref="A76:I90" totalsRowShown="0" headerRowDxfId="615" dataDxfId="614">
  <tableColumns count="9">
    <tableColumn id="1" xr3:uid="{00000000-0010-0000-4200-000001000000}" name="Religion" dataDxfId="613"/>
    <tableColumn id="2" xr3:uid="{00000000-0010-0000-4200-000002000000}" name="Number of applicants" dataDxfId="612"/>
    <tableColumn id="3" xr3:uid="{00000000-0010-0000-4200-000003000000}" name="Percentage of applicants out of all applicants" dataDxfId="611"/>
    <tableColumn id="4" xr3:uid="{00000000-0010-0000-4200-000004000000}" name="Number of applicants with an outcome" dataDxfId="610"/>
    <tableColumn id="5" xr3:uid="{00000000-0010-0000-4200-000005000000}" name="Number of applicants with an approved outcome" dataDxfId="609"/>
    <tableColumn id="6" xr3:uid="{00000000-0010-0000-4200-000006000000}" name="Number of applicants with a denied outcome" dataDxfId="608"/>
    <tableColumn id="7" xr3:uid="{00000000-0010-0000-4200-000007000000}" name="Percentage of applicants with an outcome out of all applicants with an outcome" dataDxfId="607"/>
    <tableColumn id="8" xr3:uid="{00000000-0010-0000-4200-000008000000}" name="Percentage of approved applicants out of applicants with an outcome" dataDxfId="606"/>
    <tableColumn id="9" xr3:uid="{00000000-0010-0000-4200-000009000000}" name="Percentage of denied applicants out of applicants with an outcome" dataDxfId="605"/>
  </tableColumns>
  <tableStyleInfo name="TableStyleLight1"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3000000}" name="table_7e" displayName="table_7e" ref="A93:I107" totalsRowShown="0" headerRowDxfId="604" dataDxfId="603">
  <tableColumns count="9">
    <tableColumn id="1" xr3:uid="{00000000-0010-0000-4300-000001000000}" name="Religion" dataDxfId="602"/>
    <tableColumn id="2" xr3:uid="{00000000-0010-0000-4300-000002000000}" name="Number of applicants" dataDxfId="601"/>
    <tableColumn id="3" xr3:uid="{00000000-0010-0000-4300-000003000000}" name="Percentage of applicants out of all applicants" dataDxfId="600"/>
    <tableColumn id="4" xr3:uid="{00000000-0010-0000-4300-000004000000}" name="Number of applicants with an outcome" dataDxfId="599"/>
    <tableColumn id="5" xr3:uid="{00000000-0010-0000-4300-000005000000}" name="Number of applicants with an approved outcome" dataDxfId="598"/>
    <tableColumn id="6" xr3:uid="{00000000-0010-0000-4300-000006000000}" name="Number of applicants with a denied outcome" dataDxfId="597"/>
    <tableColumn id="7" xr3:uid="{00000000-0010-0000-4300-000007000000}" name="Percentage of applicants with an outcome out of all applicants with an outcome" dataDxfId="596"/>
    <tableColumn id="8" xr3:uid="{00000000-0010-0000-4300-000008000000}" name="Percentage of approved applicants out of applicants with an outcome" dataDxfId="595"/>
    <tableColumn id="9" xr3:uid="{00000000-0010-0000-4300-000009000000}" name="Percentage of denied applicants out of applicants with an outcome" dataDxfId="594"/>
  </tableColumns>
  <tableStyleInfo name="TableStyleLight1"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4000000}" name="table_7f" displayName="table_7f" ref="A110:I124" totalsRowShown="0" headerRowDxfId="593" dataDxfId="592">
  <tableColumns count="9">
    <tableColumn id="1" xr3:uid="{00000000-0010-0000-4400-000001000000}" name="Religion" dataDxfId="591"/>
    <tableColumn id="2" xr3:uid="{00000000-0010-0000-4400-000002000000}" name="Number of applicants" dataDxfId="590"/>
    <tableColumn id="3" xr3:uid="{00000000-0010-0000-4400-000003000000}" name="Percentage of applicants out of all applicants" dataDxfId="589"/>
    <tableColumn id="4" xr3:uid="{00000000-0010-0000-4400-000004000000}" name="Number of applicants with an outcome" dataDxfId="588"/>
    <tableColumn id="5" xr3:uid="{00000000-0010-0000-4400-000005000000}" name="Number of applicants with an approved outcome" dataDxfId="587"/>
    <tableColumn id="6" xr3:uid="{00000000-0010-0000-4400-000006000000}" name="Number of applicants with a denied outcome" dataDxfId="586"/>
    <tableColumn id="7" xr3:uid="{00000000-0010-0000-4400-000007000000}" name="Percentage of applicants with an outcome out of all applicants with an outcome" dataDxfId="585"/>
    <tableColumn id="8" xr3:uid="{00000000-0010-0000-4400-000008000000}" name="Percentage of approved applicants out of applicants with an outcome" dataDxfId="584"/>
    <tableColumn id="9" xr3:uid="{00000000-0010-0000-4400-000009000000}" name="Percentage of denied applicants out of applicants with an outcome" dataDxfId="58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1d" displayName="table_1d" ref="A56:I65" totalsRowShown="0" headerRowDxfId="1275" dataDxfId="1274">
  <tableColumns count="9">
    <tableColumn id="1" xr3:uid="{00000000-0010-0000-0600-000001000000}" name="Ethnicity" dataDxfId="1273"/>
    <tableColumn id="2" xr3:uid="{00000000-0010-0000-0600-000002000000}" name="Number of applicants" dataDxfId="1272"/>
    <tableColumn id="3" xr3:uid="{00000000-0010-0000-0600-000003000000}" name="Percentage of applicants out of all applicants" dataDxfId="1271"/>
    <tableColumn id="4" xr3:uid="{00000000-0010-0000-0600-000004000000}" name="Number of applicants with an outcome" dataDxfId="1270"/>
    <tableColumn id="5" xr3:uid="{00000000-0010-0000-0600-000005000000}" name="Number of applicants with an approved outcome" dataDxfId="1269"/>
    <tableColumn id="6" xr3:uid="{00000000-0010-0000-0600-000006000000}" name="Number of applicants with a denied outcome" dataDxfId="1268"/>
    <tableColumn id="7" xr3:uid="{00000000-0010-0000-0600-000007000000}" name="Percentage of applicants with an outcome out of all applicants with an outcome" dataDxfId="1267"/>
    <tableColumn id="8" xr3:uid="{00000000-0010-0000-0600-000008000000}" name="Percentage of approved applicants out of applicants with an outcome" dataDxfId="1266"/>
    <tableColumn id="9" xr3:uid="{00000000-0010-0000-0600-000009000000}" name="Percentage of denied applicants out of applicants with an outcome" dataDxfId="1265"/>
  </tableColumns>
  <tableStyleInfo name="TableStyleLight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5000000}" name="table_7g" displayName="table_7g" ref="A127:I141" totalsRowShown="0" headerRowDxfId="582" dataDxfId="581">
  <tableColumns count="9">
    <tableColumn id="1" xr3:uid="{00000000-0010-0000-4500-000001000000}" name="Religion" dataDxfId="580"/>
    <tableColumn id="2" xr3:uid="{00000000-0010-0000-4500-000002000000}" name="Number of applicants" dataDxfId="579"/>
    <tableColumn id="3" xr3:uid="{00000000-0010-0000-4500-000003000000}" name="Percentage of applicants out of all applicants" dataDxfId="578"/>
    <tableColumn id="4" xr3:uid="{00000000-0010-0000-4500-000004000000}" name="Number of applicants with an outcome" dataDxfId="577"/>
    <tableColumn id="5" xr3:uid="{00000000-0010-0000-4500-000005000000}" name="Number of applicants with an approved outcome" dataDxfId="576"/>
    <tableColumn id="6" xr3:uid="{00000000-0010-0000-4500-000006000000}" name="Number of applicants with a denied outcome" dataDxfId="575"/>
    <tableColumn id="7" xr3:uid="{00000000-0010-0000-4500-000007000000}" name="Percentage of applicants with an outcome out of all applicants with an outcome" dataDxfId="574"/>
    <tableColumn id="8" xr3:uid="{00000000-0010-0000-4500-000008000000}" name="Percentage of approved applicants out of applicants with an outcome" dataDxfId="573"/>
    <tableColumn id="9" xr3:uid="{00000000-0010-0000-4500-000009000000}" name="Percentage of denied applicants out of applicants with an outcome" dataDxfId="572"/>
  </tableColumns>
  <tableStyleInfo name="TableStyleLight1"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6000000}" name="table_7h" displayName="table_7h" ref="A144:I158" totalsRowShown="0" headerRowDxfId="571" dataDxfId="570">
  <tableColumns count="9">
    <tableColumn id="1" xr3:uid="{00000000-0010-0000-4600-000001000000}" name="Religion" dataDxfId="569"/>
    <tableColumn id="2" xr3:uid="{00000000-0010-0000-4600-000002000000}" name="Number of applicants" dataDxfId="568"/>
    <tableColumn id="3" xr3:uid="{00000000-0010-0000-4600-000003000000}" name="Percentage of applicants out of all applicants" dataDxfId="567"/>
    <tableColumn id="4" xr3:uid="{00000000-0010-0000-4600-000004000000}" name="Number of applicants with an outcome" dataDxfId="566"/>
    <tableColumn id="5" xr3:uid="{00000000-0010-0000-4600-000005000000}" name="Number of applicants with an approved outcome" dataDxfId="565"/>
    <tableColumn id="6" xr3:uid="{00000000-0010-0000-4600-000006000000}" name="Number of applicants with a denied outcome" dataDxfId="564"/>
    <tableColumn id="7" xr3:uid="{00000000-0010-0000-4600-000007000000}" name="Percentage of applicants with an outcome out of all applicants with an outcome" dataDxfId="563"/>
    <tableColumn id="8" xr3:uid="{00000000-0010-0000-4600-000008000000}" name="Percentage of approved applicants out of applicants with an outcome" dataDxfId="562"/>
    <tableColumn id="9" xr3:uid="{00000000-0010-0000-4600-000009000000}" name="Percentage of denied applicants out of applicants with an outcome" dataDxfId="561"/>
  </tableColumns>
  <tableStyleInfo name="TableStyleLight1"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7000000}" name="table_7i" displayName="table_7i" ref="A161:I175" totalsRowShown="0" headerRowDxfId="560" dataDxfId="559">
  <tableColumns count="9">
    <tableColumn id="1" xr3:uid="{00000000-0010-0000-4700-000001000000}" name="Religion" dataDxfId="558"/>
    <tableColumn id="2" xr3:uid="{00000000-0010-0000-4700-000002000000}" name="Number of applicants" dataDxfId="557"/>
    <tableColumn id="3" xr3:uid="{00000000-0010-0000-4700-000003000000}" name="Percentage of applicants out of all applicants" dataDxfId="556"/>
    <tableColumn id="4" xr3:uid="{00000000-0010-0000-4700-000004000000}" name="Number of applicants with an outcome" dataDxfId="555"/>
    <tableColumn id="5" xr3:uid="{00000000-0010-0000-4700-000005000000}" name="Number of applicants with an approved outcome" dataDxfId="554"/>
    <tableColumn id="6" xr3:uid="{00000000-0010-0000-4700-000006000000}" name="Number of applicants with a denied outcome" dataDxfId="553"/>
    <tableColumn id="7" xr3:uid="{00000000-0010-0000-4700-000007000000}" name="Percentage of applicants with an outcome out of all applicants with an outcome" dataDxfId="552"/>
    <tableColumn id="8" xr3:uid="{00000000-0010-0000-4700-000008000000}" name="Percentage of approved applicants out of applicants with an outcome" dataDxfId="551"/>
    <tableColumn id="9" xr3:uid="{00000000-0010-0000-4700-000009000000}" name="Percentage of denied applicants out of applicants with an outcome" dataDxfId="550"/>
  </tableColumns>
  <tableStyleInfo name="TableStyleLight1"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8000000}" name="table_8" displayName="table_8" ref="A8:I15" totalsRowShown="0" headerRowDxfId="549" dataDxfId="548">
  <tableColumns count="9">
    <tableColumn id="1" xr3:uid="{00000000-0010-0000-4800-000001000000}" name="Age" dataDxfId="547"/>
    <tableColumn id="2" xr3:uid="{00000000-0010-0000-4800-000002000000}" name="Number of applicants" dataDxfId="546"/>
    <tableColumn id="3" xr3:uid="{00000000-0010-0000-4800-000003000000}" name="Percentage of applicants out of all applicants" dataDxfId="545"/>
    <tableColumn id="4" xr3:uid="{00000000-0010-0000-4800-000004000000}" name="Number of applicants with an outcome" dataDxfId="544"/>
    <tableColumn id="5" xr3:uid="{00000000-0010-0000-4800-000005000000}" name="Number of applicants with an approved outcome" dataDxfId="543"/>
    <tableColumn id="6" xr3:uid="{00000000-0010-0000-4800-000006000000}" name="Number of applicants with a denied outcome" dataDxfId="542"/>
    <tableColumn id="7" xr3:uid="{00000000-0010-0000-4800-000007000000}" name="Percentage of applicants with an outcome out of all applicants with an outcome" dataDxfId="541"/>
    <tableColumn id="8" xr3:uid="{00000000-0010-0000-4800-000008000000}" name="Percentage of approved applicants out of applicants with an outcome" dataDxfId="540"/>
    <tableColumn id="9" xr3:uid="{00000000-0010-0000-4800-000009000000}" name="Percentage of denied applicants out of applicants with an outcome" dataDxfId="539"/>
  </tableColumns>
  <tableStyleInfo name="TableStyleLight1"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9000000}" name="table_8a" displayName="table_8a" ref="A18:I25" totalsRowShown="0" headerRowDxfId="538" dataDxfId="537">
  <tableColumns count="9">
    <tableColumn id="1" xr3:uid="{00000000-0010-0000-4900-000001000000}" name="Age" dataDxfId="536"/>
    <tableColumn id="2" xr3:uid="{00000000-0010-0000-4900-000002000000}" name="Number of applicants" dataDxfId="535"/>
    <tableColumn id="3" xr3:uid="{00000000-0010-0000-4900-000003000000}" name="Percentage of applicants out of all applicants" dataDxfId="534"/>
    <tableColumn id="4" xr3:uid="{00000000-0010-0000-4900-000004000000}" name="Number of applicants with an outcome" dataDxfId="533"/>
    <tableColumn id="5" xr3:uid="{00000000-0010-0000-4900-000005000000}" name="Number of applicants with an approved outcome" dataDxfId="532"/>
    <tableColumn id="6" xr3:uid="{00000000-0010-0000-4900-000006000000}" name="Number of applicants with a denied outcome" dataDxfId="531"/>
    <tableColumn id="7" xr3:uid="{00000000-0010-0000-4900-000007000000}" name="Percentage of applicants with an outcome out of all applicants with an outcome" dataDxfId="530"/>
    <tableColumn id="8" xr3:uid="{00000000-0010-0000-4900-000008000000}" name="Percentage of approved applicants out of applicants with an outcome" dataDxfId="529"/>
    <tableColumn id="9" xr3:uid="{00000000-0010-0000-4900-000009000000}" name="Percentage of denied applicants out of applicants with an outcome" dataDxfId="528"/>
  </tableColumns>
  <tableStyleInfo name="TableStyleLight1"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A000000}" name="table_8b" displayName="table_8b" ref="A28:I35" totalsRowShown="0" headerRowDxfId="527" dataDxfId="526">
  <tableColumns count="9">
    <tableColumn id="1" xr3:uid="{00000000-0010-0000-4A00-000001000000}" name="Age" dataDxfId="525"/>
    <tableColumn id="2" xr3:uid="{00000000-0010-0000-4A00-000002000000}" name="Number of applicants" dataDxfId="524"/>
    <tableColumn id="3" xr3:uid="{00000000-0010-0000-4A00-000003000000}" name="Percentage of applicants out of all applicants" dataDxfId="523"/>
    <tableColumn id="4" xr3:uid="{00000000-0010-0000-4A00-000004000000}" name="Number of applicants with an outcome" dataDxfId="522"/>
    <tableColumn id="5" xr3:uid="{00000000-0010-0000-4A00-000005000000}" name="Number of applicants with an approved outcome" dataDxfId="521"/>
    <tableColumn id="6" xr3:uid="{00000000-0010-0000-4A00-000006000000}" name="Number of applicants with a denied outcome" dataDxfId="520"/>
    <tableColumn id="7" xr3:uid="{00000000-0010-0000-4A00-000007000000}" name="Percentage of applicants with an outcome out of all applicants with an outcome" dataDxfId="519"/>
    <tableColumn id="8" xr3:uid="{00000000-0010-0000-4A00-000008000000}" name="Percentage of approved applicants out of applicants with an outcome" dataDxfId="518"/>
    <tableColumn id="9" xr3:uid="{00000000-0010-0000-4A00-000009000000}" name="Percentage of denied applicants out of applicants with an outcome" dataDxfId="517"/>
  </tableColumns>
  <tableStyleInfo name="TableStyleLight1"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B000000}" name="table_8c" displayName="table_8c" ref="A38:I45" totalsRowShown="0" headerRowDxfId="516" dataDxfId="515">
  <tableColumns count="9">
    <tableColumn id="1" xr3:uid="{00000000-0010-0000-4B00-000001000000}" name="Age" dataDxfId="514"/>
    <tableColumn id="2" xr3:uid="{00000000-0010-0000-4B00-000002000000}" name="Number of applicants" dataDxfId="513"/>
    <tableColumn id="3" xr3:uid="{00000000-0010-0000-4B00-000003000000}" name="Percentage of applicants out of all applicants" dataDxfId="512"/>
    <tableColumn id="4" xr3:uid="{00000000-0010-0000-4B00-000004000000}" name="Number of applicants with an outcome" dataDxfId="511"/>
    <tableColumn id="5" xr3:uid="{00000000-0010-0000-4B00-000005000000}" name="Number of applicants with an approved outcome" dataDxfId="510"/>
    <tableColumn id="6" xr3:uid="{00000000-0010-0000-4B00-000006000000}" name="Number of applicants with a denied outcome" dataDxfId="509"/>
    <tableColumn id="7" xr3:uid="{00000000-0010-0000-4B00-000007000000}" name="Percentage of applicants with an outcome out of all applicants with an outcome" dataDxfId="508"/>
    <tableColumn id="8" xr3:uid="{00000000-0010-0000-4B00-000008000000}" name="Percentage of approved applicants out of applicants with an outcome" dataDxfId="507"/>
    <tableColumn id="9" xr3:uid="{00000000-0010-0000-4B00-000009000000}" name="Percentage of denied applicants out of applicants with an outcome" dataDxfId="506"/>
  </tableColumns>
  <tableStyleInfo name="TableStyleLight1"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C000000}" name="table_8d" displayName="table_8d" ref="A48:I55" totalsRowShown="0" headerRowDxfId="505" dataDxfId="504">
  <tableColumns count="9">
    <tableColumn id="1" xr3:uid="{00000000-0010-0000-4C00-000001000000}" name="Age" dataDxfId="503"/>
    <tableColumn id="2" xr3:uid="{00000000-0010-0000-4C00-000002000000}" name="Number of applicants" dataDxfId="502"/>
    <tableColumn id="3" xr3:uid="{00000000-0010-0000-4C00-000003000000}" name="Percentage of applicants out of all applicants" dataDxfId="501"/>
    <tableColumn id="4" xr3:uid="{00000000-0010-0000-4C00-000004000000}" name="Number of applicants with an outcome" dataDxfId="500"/>
    <tableColumn id="5" xr3:uid="{00000000-0010-0000-4C00-000005000000}" name="Number of applicants with an approved outcome" dataDxfId="499"/>
    <tableColumn id="6" xr3:uid="{00000000-0010-0000-4C00-000006000000}" name="Number of applicants with a denied outcome" dataDxfId="498"/>
    <tableColumn id="7" xr3:uid="{00000000-0010-0000-4C00-000007000000}" name="Percentage of applicants with an outcome out of all applicants with an outcome" dataDxfId="497"/>
    <tableColumn id="8" xr3:uid="{00000000-0010-0000-4C00-000008000000}" name="Percentage of approved applicants out of applicants with an outcome" dataDxfId="496"/>
    <tableColumn id="9" xr3:uid="{00000000-0010-0000-4C00-000009000000}" name="Percentage of denied applicants out of applicants with an outcome" dataDxfId="495"/>
  </tableColumns>
  <tableStyleInfo name="TableStyleLight1"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4D000000}" name="table_8e" displayName="table_8e" ref="A58:I65" totalsRowShown="0" headerRowDxfId="494" dataDxfId="493">
  <tableColumns count="9">
    <tableColumn id="1" xr3:uid="{00000000-0010-0000-4D00-000001000000}" name="Age" dataDxfId="492"/>
    <tableColumn id="2" xr3:uid="{00000000-0010-0000-4D00-000002000000}" name="Number of applicants" dataDxfId="491"/>
    <tableColumn id="3" xr3:uid="{00000000-0010-0000-4D00-000003000000}" name="Percentage of applicants out of all applicants" dataDxfId="490"/>
    <tableColumn id="4" xr3:uid="{00000000-0010-0000-4D00-000004000000}" name="Number of applicants with an outcome" dataDxfId="489"/>
    <tableColumn id="5" xr3:uid="{00000000-0010-0000-4D00-000005000000}" name="Number of applicants with an approved outcome" dataDxfId="488"/>
    <tableColumn id="6" xr3:uid="{00000000-0010-0000-4D00-000006000000}" name="Number of applicants with a denied outcome" dataDxfId="487"/>
    <tableColumn id="7" xr3:uid="{00000000-0010-0000-4D00-000007000000}" name="Percentage of applicants with an outcome out of all applicants with an outcome" dataDxfId="486"/>
    <tableColumn id="8" xr3:uid="{00000000-0010-0000-4D00-000008000000}" name="Percentage of approved applicants out of applicants with an outcome" dataDxfId="485"/>
    <tableColumn id="9" xr3:uid="{00000000-0010-0000-4D00-000009000000}" name="Percentage of denied applicants out of applicants with an outcome" dataDxfId="484"/>
  </tableColumns>
  <tableStyleInfo name="TableStyleLight1"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4E000000}" name="table_8f" displayName="table_8f" ref="A68:I75" totalsRowShown="0" headerRowDxfId="483" dataDxfId="482">
  <tableColumns count="9">
    <tableColumn id="1" xr3:uid="{00000000-0010-0000-4E00-000001000000}" name="Age" dataDxfId="481"/>
    <tableColumn id="2" xr3:uid="{00000000-0010-0000-4E00-000002000000}" name="Number of applicants" dataDxfId="480"/>
    <tableColumn id="3" xr3:uid="{00000000-0010-0000-4E00-000003000000}" name="Percentage of applicants out of all applicants" dataDxfId="479"/>
    <tableColumn id="4" xr3:uid="{00000000-0010-0000-4E00-000004000000}" name="Number of applicants with an outcome" dataDxfId="478"/>
    <tableColumn id="5" xr3:uid="{00000000-0010-0000-4E00-000005000000}" name="Number of applicants with an approved outcome" dataDxfId="477"/>
    <tableColumn id="6" xr3:uid="{00000000-0010-0000-4E00-000006000000}" name="Number of applicants with a denied outcome" dataDxfId="476"/>
    <tableColumn id="7" xr3:uid="{00000000-0010-0000-4E00-000007000000}" name="Percentage of applicants with an outcome out of all applicants with an outcome" dataDxfId="475"/>
    <tableColumn id="8" xr3:uid="{00000000-0010-0000-4E00-000008000000}" name="Percentage of approved applicants out of applicants with an outcome" dataDxfId="474"/>
    <tableColumn id="9" xr3:uid="{00000000-0010-0000-4E00-000009000000}" name="Percentage of denied applicants out of applicants with an outcome" dataDxfId="473"/>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1e" displayName="table_1e" ref="A68:I77" totalsRowShown="0" headerRowDxfId="1264" dataDxfId="1263">
  <tableColumns count="9">
    <tableColumn id="1" xr3:uid="{00000000-0010-0000-0700-000001000000}" name="Ethnicity" dataDxfId="1262"/>
    <tableColumn id="2" xr3:uid="{00000000-0010-0000-0700-000002000000}" name="Number of applicants" dataDxfId="1261"/>
    <tableColumn id="3" xr3:uid="{00000000-0010-0000-0700-000003000000}" name="Percentage of applicants out of all applicants" dataDxfId="1260"/>
    <tableColumn id="4" xr3:uid="{00000000-0010-0000-0700-000004000000}" name="Number of applicants with an outcome" dataDxfId="1259"/>
    <tableColumn id="5" xr3:uid="{00000000-0010-0000-0700-000005000000}" name="Number of applicants with an approved outcome" dataDxfId="1258"/>
    <tableColumn id="6" xr3:uid="{00000000-0010-0000-0700-000006000000}" name="Number of applicants with a denied outcome" dataDxfId="1257"/>
    <tableColumn id="7" xr3:uid="{00000000-0010-0000-0700-000007000000}" name="Percentage of applicants with an outcome out of all applicants with an outcome" dataDxfId="1256"/>
    <tableColumn id="8" xr3:uid="{00000000-0010-0000-0700-000008000000}" name="Percentage of approved applicants out of applicants with an outcome" dataDxfId="1255"/>
    <tableColumn id="9" xr3:uid="{00000000-0010-0000-0700-000009000000}" name="Percentage of denied applicants out of applicants with an outcome" dataDxfId="1254"/>
  </tableColumns>
  <tableStyleInfo name="TableStyleLight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4F000000}" name="table_8g" displayName="table_8g" ref="A78:I85" totalsRowShown="0" headerRowDxfId="472" dataDxfId="471">
  <tableColumns count="9">
    <tableColumn id="1" xr3:uid="{00000000-0010-0000-4F00-000001000000}" name="Age" dataDxfId="470"/>
    <tableColumn id="2" xr3:uid="{00000000-0010-0000-4F00-000002000000}" name="Number of applicants" dataDxfId="469"/>
    <tableColumn id="3" xr3:uid="{00000000-0010-0000-4F00-000003000000}" name="Percentage of applicants out of all applicants" dataDxfId="468"/>
    <tableColumn id="4" xr3:uid="{00000000-0010-0000-4F00-000004000000}" name="Number of applicants with an outcome" dataDxfId="467"/>
    <tableColumn id="5" xr3:uid="{00000000-0010-0000-4F00-000005000000}" name="Number of applicants with an approved outcome" dataDxfId="466"/>
    <tableColumn id="6" xr3:uid="{00000000-0010-0000-4F00-000006000000}" name="Number of applicants with a denied outcome" dataDxfId="465"/>
    <tableColumn id="7" xr3:uid="{00000000-0010-0000-4F00-000007000000}" name="Percentage of applicants with an outcome out of all applicants with an outcome" dataDxfId="464"/>
    <tableColumn id="8" xr3:uid="{00000000-0010-0000-4F00-000008000000}" name="Percentage of approved applicants out of applicants with an outcome" dataDxfId="463"/>
    <tableColumn id="9" xr3:uid="{00000000-0010-0000-4F00-000009000000}" name="Percentage of denied applicants out of applicants with an outcome" dataDxfId="462"/>
  </tableColumns>
  <tableStyleInfo name="TableStyleLight1"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0000000}" name="table_8h" displayName="table_8h" ref="A88:I95" totalsRowShown="0" headerRowDxfId="461" dataDxfId="460">
  <tableColumns count="9">
    <tableColumn id="1" xr3:uid="{00000000-0010-0000-5000-000001000000}" name="Age" dataDxfId="459"/>
    <tableColumn id="2" xr3:uid="{00000000-0010-0000-5000-000002000000}" name="Number of applicants" dataDxfId="458"/>
    <tableColumn id="3" xr3:uid="{00000000-0010-0000-5000-000003000000}" name="Percentage of applicants out of all applicants" dataDxfId="457"/>
    <tableColumn id="4" xr3:uid="{00000000-0010-0000-5000-000004000000}" name="Number of applicants with an outcome" dataDxfId="456"/>
    <tableColumn id="5" xr3:uid="{00000000-0010-0000-5000-000005000000}" name="Number of applicants with an approved outcome" dataDxfId="455"/>
    <tableColumn id="6" xr3:uid="{00000000-0010-0000-5000-000006000000}" name="Number of applicants with a denied outcome" dataDxfId="454"/>
    <tableColumn id="7" xr3:uid="{00000000-0010-0000-5000-000007000000}" name="Percentage of applicants with an outcome out of all applicants with an outcome" dataDxfId="453"/>
    <tableColumn id="8" xr3:uid="{00000000-0010-0000-5000-000008000000}" name="Percentage of approved applicants out of applicants with an outcome" dataDxfId="452"/>
    <tableColumn id="9" xr3:uid="{00000000-0010-0000-5000-000009000000}" name="Percentage of denied applicants out of applicants with an outcome" dataDxfId="451"/>
  </tableColumns>
  <tableStyleInfo name="TableStyleLight1"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1000000}" name="table_8i" displayName="table_8i" ref="A98:I105" totalsRowShown="0" headerRowDxfId="450" dataDxfId="449">
  <tableColumns count="9">
    <tableColumn id="1" xr3:uid="{00000000-0010-0000-5100-000001000000}" name="Age" dataDxfId="448"/>
    <tableColumn id="2" xr3:uid="{00000000-0010-0000-5100-000002000000}" name="Number of applicants" dataDxfId="447"/>
    <tableColumn id="3" xr3:uid="{00000000-0010-0000-5100-000003000000}" name="Percentage of applicants out of all applicants" dataDxfId="446"/>
    <tableColumn id="4" xr3:uid="{00000000-0010-0000-5100-000004000000}" name="Number of applicants with an outcome" dataDxfId="445"/>
    <tableColumn id="5" xr3:uid="{00000000-0010-0000-5100-000005000000}" name="Number of applicants with an approved outcome" dataDxfId="444"/>
    <tableColumn id="6" xr3:uid="{00000000-0010-0000-5100-000006000000}" name="Number of applicants with a denied outcome" dataDxfId="443"/>
    <tableColumn id="7" xr3:uid="{00000000-0010-0000-5100-000007000000}" name="Percentage of applicants with an outcome out of all applicants with an outcome" dataDxfId="442"/>
    <tableColumn id="8" xr3:uid="{00000000-0010-0000-5100-000008000000}" name="Percentage of approved applicants out of applicants with an outcome" dataDxfId="441"/>
    <tableColumn id="9" xr3:uid="{00000000-0010-0000-5100-000009000000}" name="Percentage of denied applicants out of applicants with an outcome" dataDxfId="440"/>
  </tableColumns>
  <tableStyleInfo name="TableStyleLight1"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2000000}" name="table_9" displayName="table_9" ref="A8:I21" totalsRowShown="0" headerRowDxfId="439" dataDxfId="438">
  <tableColumns count="9">
    <tableColumn id="1" xr3:uid="{00000000-0010-0000-5200-000001000000}" name="Scottish Index of Multiple Deprivation decile" dataDxfId="437"/>
    <tableColumn id="2" xr3:uid="{00000000-0010-0000-5200-000002000000}" name="Number of applicants" dataDxfId="436"/>
    <tableColumn id="3" xr3:uid="{00000000-0010-0000-5200-000003000000}" name="Percentage of applicants out of all applicants" dataDxfId="435"/>
    <tableColumn id="4" xr3:uid="{00000000-0010-0000-5200-000004000000}" name="Number of applicants with an outcome" dataDxfId="434"/>
    <tableColumn id="5" xr3:uid="{00000000-0010-0000-5200-000005000000}" name="Number of applicants with an approved outcome" dataDxfId="433"/>
    <tableColumn id="6" xr3:uid="{00000000-0010-0000-5200-000006000000}" name="Number of applicants with a denied outcome" dataDxfId="432"/>
    <tableColumn id="7" xr3:uid="{00000000-0010-0000-5200-000007000000}" name="Percentage of applicants with an outcome out of all applicants with an outcome" dataDxfId="431"/>
    <tableColumn id="8" xr3:uid="{00000000-0010-0000-5200-000008000000}" name="Percentage of approved applicants out of applicants with an outcome" dataDxfId="430"/>
    <tableColumn id="9" xr3:uid="{00000000-0010-0000-5200-000009000000}" name="Percentage of denied applicants out of applicants with an outcome" dataDxfId="429"/>
  </tableColumns>
  <tableStyleInfo name="TableStyleLight1"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3000000}" name="table_9a" displayName="table_9a" ref="A24:I37" totalsRowShown="0" headerRowDxfId="428" dataDxfId="427">
  <tableColumns count="9">
    <tableColumn id="1" xr3:uid="{00000000-0010-0000-5300-000001000000}" name="Scottish Index of Multiple Deprivation decile" dataDxfId="426"/>
    <tableColumn id="2" xr3:uid="{00000000-0010-0000-5300-000002000000}" name="Number of applicants" dataDxfId="425"/>
    <tableColumn id="3" xr3:uid="{00000000-0010-0000-5300-000003000000}" name="Percentage of applicants out of all applicants" dataDxfId="424"/>
    <tableColumn id="4" xr3:uid="{00000000-0010-0000-5300-000004000000}" name="Number of applicants with an outcome" dataDxfId="423"/>
    <tableColumn id="5" xr3:uid="{00000000-0010-0000-5300-000005000000}" name="Number of applicants with an approved outcome" dataDxfId="422"/>
    <tableColumn id="6" xr3:uid="{00000000-0010-0000-5300-000006000000}" name="Number of applicants with a denied outcome" dataDxfId="421"/>
    <tableColumn id="7" xr3:uid="{00000000-0010-0000-5300-000007000000}" name="Percentage of applicants with an outcome out of all applicants with an outcome" dataDxfId="420"/>
    <tableColumn id="8" xr3:uid="{00000000-0010-0000-5300-000008000000}" name="Percentage of approved applicants out of applicants with an outcome" dataDxfId="419"/>
    <tableColumn id="9" xr3:uid="{00000000-0010-0000-5300-000009000000}" name="Percentage of denied applicants out of applicants with an outcome" dataDxfId="418"/>
  </tableColumns>
  <tableStyleInfo name="TableStyleLight1"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4000000}" name="table_9b" displayName="table_9b" ref="A40:I53" totalsRowShown="0" headerRowDxfId="417" dataDxfId="416">
  <tableColumns count="9">
    <tableColumn id="1" xr3:uid="{00000000-0010-0000-5400-000001000000}" name="Scottish Index of Multiple Deprivation decile" dataDxfId="415"/>
    <tableColumn id="2" xr3:uid="{00000000-0010-0000-5400-000002000000}" name="Number of applicants" dataDxfId="414"/>
    <tableColumn id="3" xr3:uid="{00000000-0010-0000-5400-000003000000}" name="Percentage of applicants out of all applicants" dataDxfId="413"/>
    <tableColumn id="4" xr3:uid="{00000000-0010-0000-5400-000004000000}" name="Number of applicants with an outcome" dataDxfId="412"/>
    <tableColumn id="5" xr3:uid="{00000000-0010-0000-5400-000005000000}" name="Number of applicants with an approved outcome" dataDxfId="411"/>
    <tableColumn id="6" xr3:uid="{00000000-0010-0000-5400-000006000000}" name="Number of applicants with a denied outcome" dataDxfId="410"/>
    <tableColumn id="7" xr3:uid="{00000000-0010-0000-5400-000007000000}" name="Percentage of applicants with an outcome out of all applicants with an outcome" dataDxfId="409"/>
    <tableColumn id="8" xr3:uid="{00000000-0010-0000-5400-000008000000}" name="Percentage of approved applicants out of applicants with an outcome" dataDxfId="408"/>
    <tableColumn id="9" xr3:uid="{00000000-0010-0000-5400-000009000000}" name="Percentage of denied applicants out of applicants with an outcome" dataDxfId="407"/>
  </tableColumns>
  <tableStyleInfo name="TableStyleLight1"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5000000}" name="table_9c" displayName="table_9c" ref="A56:I69" totalsRowShown="0" headerRowDxfId="406" dataDxfId="405">
  <tableColumns count="9">
    <tableColumn id="1" xr3:uid="{00000000-0010-0000-5500-000001000000}" name="Scottish Index of Multiple Deprivation decile" dataDxfId="404"/>
    <tableColumn id="2" xr3:uid="{00000000-0010-0000-5500-000002000000}" name="Number of applicants" dataDxfId="403"/>
    <tableColumn id="3" xr3:uid="{00000000-0010-0000-5500-000003000000}" name="Percentage of applicants out of all applicants" dataDxfId="402"/>
    <tableColumn id="4" xr3:uid="{00000000-0010-0000-5500-000004000000}" name="Number of applicants with an outcome" dataDxfId="401"/>
    <tableColumn id="5" xr3:uid="{00000000-0010-0000-5500-000005000000}" name="Number of applicants with an approved outcome" dataDxfId="400"/>
    <tableColumn id="6" xr3:uid="{00000000-0010-0000-5500-000006000000}" name="Number of applicants with a denied outcome" dataDxfId="399"/>
    <tableColumn id="7" xr3:uid="{00000000-0010-0000-5500-000007000000}" name="Percentage of applicants with an outcome out of all applicants with an outcome" dataDxfId="398"/>
    <tableColumn id="8" xr3:uid="{00000000-0010-0000-5500-000008000000}" name="Percentage of approved applicants out of applicants with an outcome" dataDxfId="397"/>
    <tableColumn id="9" xr3:uid="{00000000-0010-0000-5500-000009000000}" name="Percentage of denied applicants out of applicants with an outcome" dataDxfId="396"/>
  </tableColumns>
  <tableStyleInfo name="TableStyleLight1"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6000000}" name="table_9d" displayName="table_9d" ref="A72:I85" totalsRowShown="0" headerRowDxfId="395" dataDxfId="394">
  <tableColumns count="9">
    <tableColumn id="1" xr3:uid="{00000000-0010-0000-5600-000001000000}" name="Scottish Index of Multiple Deprivation decile" dataDxfId="393"/>
    <tableColumn id="2" xr3:uid="{00000000-0010-0000-5600-000002000000}" name="Number of applicants" dataDxfId="392"/>
    <tableColumn id="3" xr3:uid="{00000000-0010-0000-5600-000003000000}" name="Percentage of applicants out of all applicants" dataDxfId="391"/>
    <tableColumn id="4" xr3:uid="{00000000-0010-0000-5600-000004000000}" name="Number of applicants with an outcome" dataDxfId="390"/>
    <tableColumn id="5" xr3:uid="{00000000-0010-0000-5600-000005000000}" name="Number of applicants with an approved outcome" dataDxfId="389"/>
    <tableColumn id="6" xr3:uid="{00000000-0010-0000-5600-000006000000}" name="Number of applicants with a denied outcome" dataDxfId="388"/>
    <tableColumn id="7" xr3:uid="{00000000-0010-0000-5600-000007000000}" name="Percentage of applicants with an outcome out of all applicants with an outcome" dataDxfId="387"/>
    <tableColumn id="8" xr3:uid="{00000000-0010-0000-5600-000008000000}" name="Percentage of approved applicants out of applicants with an outcome" dataDxfId="386"/>
    <tableColumn id="9" xr3:uid="{00000000-0010-0000-5600-000009000000}" name="Percentage of denied applicants out of applicants with an outcome" dataDxfId="385"/>
  </tableColumns>
  <tableStyleInfo name="TableStyleLight1"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7000000}" name="table_9e" displayName="table_9e" ref="A88:I101" totalsRowShown="0" headerRowDxfId="384" dataDxfId="383">
  <tableColumns count="9">
    <tableColumn id="1" xr3:uid="{00000000-0010-0000-5700-000001000000}" name="Scottish Index of Multiple Deprivation decile" dataDxfId="382"/>
    <tableColumn id="2" xr3:uid="{00000000-0010-0000-5700-000002000000}" name="Number of applicants" dataDxfId="381"/>
    <tableColumn id="3" xr3:uid="{00000000-0010-0000-5700-000003000000}" name="Percentage of applicants out of all applicants" dataDxfId="380"/>
    <tableColumn id="4" xr3:uid="{00000000-0010-0000-5700-000004000000}" name="Number of applicants with an outcome" dataDxfId="379"/>
    <tableColumn id="5" xr3:uid="{00000000-0010-0000-5700-000005000000}" name="Number of applicants with an approved outcome" dataDxfId="378"/>
    <tableColumn id="6" xr3:uid="{00000000-0010-0000-5700-000006000000}" name="Number of applicants with a denied outcome" dataDxfId="377"/>
    <tableColumn id="7" xr3:uid="{00000000-0010-0000-5700-000007000000}" name="Percentage of applicants with an outcome out of all applicants with an outcome" dataDxfId="376"/>
    <tableColumn id="8" xr3:uid="{00000000-0010-0000-5700-000008000000}" name="Percentage of approved applicants out of applicants with an outcome" dataDxfId="375"/>
    <tableColumn id="9" xr3:uid="{00000000-0010-0000-5700-000009000000}" name="Percentage of denied applicants out of applicants with an outcome" dataDxfId="374"/>
  </tableColumns>
  <tableStyleInfo name="TableStyleLight1"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58000000}" name="table_9f" displayName="table_9f" ref="A104:I117" totalsRowShown="0" headerRowDxfId="373" dataDxfId="372">
  <tableColumns count="9">
    <tableColumn id="1" xr3:uid="{00000000-0010-0000-5800-000001000000}" name="Scottish Index of Multiple Deprivation decile" dataDxfId="371"/>
    <tableColumn id="2" xr3:uid="{00000000-0010-0000-5800-000002000000}" name="Number of applicants" dataDxfId="370"/>
    <tableColumn id="3" xr3:uid="{00000000-0010-0000-5800-000003000000}" name="Percentage of applicants out of all applicants" dataDxfId="369"/>
    <tableColumn id="4" xr3:uid="{00000000-0010-0000-5800-000004000000}" name="Number of applicants with an outcome" dataDxfId="368"/>
    <tableColumn id="5" xr3:uid="{00000000-0010-0000-5800-000005000000}" name="Number of applicants with an approved outcome" dataDxfId="367"/>
    <tableColumn id="6" xr3:uid="{00000000-0010-0000-5800-000006000000}" name="Number of applicants with a denied outcome" dataDxfId="366"/>
    <tableColumn id="7" xr3:uid="{00000000-0010-0000-5800-000007000000}" name="Percentage of applicants with an outcome out of all applicants with an outcome" dataDxfId="365"/>
    <tableColumn id="8" xr3:uid="{00000000-0010-0000-5800-000008000000}" name="Percentage of approved applicants out of applicants with an outcome" dataDxfId="364"/>
    <tableColumn id="9" xr3:uid="{00000000-0010-0000-5800-000009000000}" name="Percentage of denied applicants out of applicants with an outcome" dataDxfId="36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1f" displayName="table_1f" ref="A80:I89" totalsRowShown="0" headerRowDxfId="1253" dataDxfId="1252">
  <tableColumns count="9">
    <tableColumn id="1" xr3:uid="{00000000-0010-0000-0800-000001000000}" name="Ethnicity" dataDxfId="1251"/>
    <tableColumn id="2" xr3:uid="{00000000-0010-0000-0800-000002000000}" name="Number of applicants" dataDxfId="1250"/>
    <tableColumn id="3" xr3:uid="{00000000-0010-0000-0800-000003000000}" name="Percentage of applicants out of all applicants" dataDxfId="1249"/>
    <tableColumn id="4" xr3:uid="{00000000-0010-0000-0800-000004000000}" name="Number of applicants with an outcome" dataDxfId="1248"/>
    <tableColumn id="5" xr3:uid="{00000000-0010-0000-0800-000005000000}" name="Number of applicants with an approved outcome" dataDxfId="1247"/>
    <tableColumn id="6" xr3:uid="{00000000-0010-0000-0800-000006000000}" name="Number of applicants with a denied outcome" dataDxfId="1246"/>
    <tableColumn id="7" xr3:uid="{00000000-0010-0000-0800-000007000000}" name="Percentage of applicants with an outcome out of all applicants with an outcome" dataDxfId="1245"/>
    <tableColumn id="8" xr3:uid="{00000000-0010-0000-0800-000008000000}" name="Percentage of approved applicants out of applicants with an outcome" dataDxfId="1244"/>
    <tableColumn id="9" xr3:uid="{00000000-0010-0000-0800-000009000000}" name="Percentage of denied applicants out of applicants with an outcome" dataDxfId="1243"/>
  </tableColumns>
  <tableStyleInfo name="TableStyleLight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59000000}" name="table_9g" displayName="table_9g" ref="A120:I133" totalsRowShown="0" headerRowDxfId="362" dataDxfId="361">
  <tableColumns count="9">
    <tableColumn id="1" xr3:uid="{00000000-0010-0000-5900-000001000000}" name="Scottish Index of Multiple Deprivation decile" dataDxfId="360"/>
    <tableColumn id="2" xr3:uid="{00000000-0010-0000-5900-000002000000}" name="Number of applicants" dataDxfId="359"/>
    <tableColumn id="3" xr3:uid="{00000000-0010-0000-5900-000003000000}" name="Percentage of applicants out of all applicants" dataDxfId="358"/>
    <tableColumn id="4" xr3:uid="{00000000-0010-0000-5900-000004000000}" name="Number of applicants with an outcome" dataDxfId="357"/>
    <tableColumn id="5" xr3:uid="{00000000-0010-0000-5900-000005000000}" name="Number of applicants with an approved outcome" dataDxfId="356"/>
    <tableColumn id="6" xr3:uid="{00000000-0010-0000-5900-000006000000}" name="Number of applicants with a denied outcome" dataDxfId="355"/>
    <tableColumn id="7" xr3:uid="{00000000-0010-0000-5900-000007000000}" name="Percentage of applicants with an outcome out of all applicants with an outcome" dataDxfId="354"/>
    <tableColumn id="8" xr3:uid="{00000000-0010-0000-5900-000008000000}" name="Percentage of approved applicants out of applicants with an outcome" dataDxfId="353"/>
    <tableColumn id="9" xr3:uid="{00000000-0010-0000-5900-000009000000}" name="Percentage of denied applicants out of applicants with an outcome" dataDxfId="352"/>
  </tableColumns>
  <tableStyleInfo name="TableStyleLight1"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5A000000}" name="table_9h" displayName="table_9h" ref="A136:I149" totalsRowShown="0" headerRowDxfId="351" dataDxfId="350">
  <tableColumns count="9">
    <tableColumn id="1" xr3:uid="{00000000-0010-0000-5A00-000001000000}" name="Scottish Index of Multiple Deprivation decile" dataDxfId="349"/>
    <tableColumn id="2" xr3:uid="{00000000-0010-0000-5A00-000002000000}" name="Number of applicants" dataDxfId="348"/>
    <tableColumn id="3" xr3:uid="{00000000-0010-0000-5A00-000003000000}" name="Percentage of applicants out of all applicants" dataDxfId="347"/>
    <tableColumn id="4" xr3:uid="{00000000-0010-0000-5A00-000004000000}" name="Number of applicants with an outcome" dataDxfId="346"/>
    <tableColumn id="5" xr3:uid="{00000000-0010-0000-5A00-000005000000}" name="Number of applicants with an approved outcome" dataDxfId="345"/>
    <tableColumn id="6" xr3:uid="{00000000-0010-0000-5A00-000006000000}" name="Number of applicants with a denied outcome" dataDxfId="344"/>
    <tableColumn id="7" xr3:uid="{00000000-0010-0000-5A00-000007000000}" name="Percentage of applicants with an outcome out of all applicants with an outcome" dataDxfId="343"/>
    <tableColumn id="8" xr3:uid="{00000000-0010-0000-5A00-000008000000}" name="Percentage of approved applicants out of applicants with an outcome" dataDxfId="342"/>
    <tableColumn id="9" xr3:uid="{00000000-0010-0000-5A00-000009000000}" name="Percentage of denied applicants out of applicants with an outcome" dataDxfId="341"/>
  </tableColumns>
  <tableStyleInfo name="TableStyleLight1"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5B000000}" name="table_9i" displayName="table_9i" ref="A152:I165" totalsRowShown="0" headerRowDxfId="340" dataDxfId="339">
  <tableColumns count="9">
    <tableColumn id="1" xr3:uid="{00000000-0010-0000-5B00-000001000000}" name="Scottish Index of Multiple Deprivation decile" dataDxfId="338"/>
    <tableColumn id="2" xr3:uid="{00000000-0010-0000-5B00-000002000000}" name="Number of applicants" dataDxfId="337"/>
    <tableColumn id="3" xr3:uid="{00000000-0010-0000-5B00-000003000000}" name="Percentage of applicants out of all applicants" dataDxfId="336"/>
    <tableColumn id="4" xr3:uid="{00000000-0010-0000-5B00-000004000000}" name="Number of applicants with an outcome" dataDxfId="335"/>
    <tableColumn id="5" xr3:uid="{00000000-0010-0000-5B00-000005000000}" name="Number of applicants with an approved outcome" dataDxfId="334"/>
    <tableColumn id="6" xr3:uid="{00000000-0010-0000-5B00-000006000000}" name="Number of applicants with a denied outcome" dataDxfId="333"/>
    <tableColumn id="7" xr3:uid="{00000000-0010-0000-5B00-000007000000}" name="Percentage of applicants with an outcome out of all applicants with an outcome" dataDxfId="332"/>
    <tableColumn id="8" xr3:uid="{00000000-0010-0000-5B00-000008000000}" name="Percentage of approved applicants out of applicants with an outcome" dataDxfId="331"/>
    <tableColumn id="9" xr3:uid="{00000000-0010-0000-5B00-000009000000}" name="Percentage of denied applicants out of applicants with an outcome" dataDxfId="330"/>
  </tableColumns>
  <tableStyleInfo name="TableStyleLight1"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5C000000}" name="table_10" displayName="table_10" ref="A8:I19" totalsRowShown="0" headerRowDxfId="329" dataDxfId="328">
  <tableColumns count="9">
    <tableColumn id="1" xr3:uid="{00000000-0010-0000-5C00-000001000000}" name="Urban Rural" dataDxfId="327"/>
    <tableColumn id="2" xr3:uid="{00000000-0010-0000-5C00-000002000000}" name="Number of applicants" dataDxfId="326"/>
    <tableColumn id="3" xr3:uid="{00000000-0010-0000-5C00-000003000000}" name="Percentage of applicants out of all applicants" dataDxfId="325"/>
    <tableColumn id="4" xr3:uid="{00000000-0010-0000-5C00-000004000000}" name="Number of applicants with an outcome" dataDxfId="324"/>
    <tableColumn id="5" xr3:uid="{00000000-0010-0000-5C00-000005000000}" name="Number of applicants with an approved outcome" dataDxfId="323"/>
    <tableColumn id="6" xr3:uid="{00000000-0010-0000-5C00-000006000000}" name="Number of applicants with a denied outcome" dataDxfId="322"/>
    <tableColumn id="7" xr3:uid="{00000000-0010-0000-5C00-000007000000}" name="Percentage of applicants with an outcome out of all applicants with an outcome" dataDxfId="321"/>
    <tableColumn id="8" xr3:uid="{00000000-0010-0000-5C00-000008000000}" name="Percentage of approved applicants out of applicants with an outcome" dataDxfId="320"/>
    <tableColumn id="9" xr3:uid="{00000000-0010-0000-5C00-000009000000}" name="Percentage of denied applicants out of applicants with an outcome" dataDxfId="319"/>
  </tableColumns>
  <tableStyleInfo name="TableStyleLight1"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5D000000}" name="table_10a" displayName="table_10a" ref="A22:I33" totalsRowShown="0" headerRowDxfId="318" dataDxfId="317">
  <tableColumns count="9">
    <tableColumn id="1" xr3:uid="{00000000-0010-0000-5D00-000001000000}" name="Urban Rural" dataDxfId="316"/>
    <tableColumn id="2" xr3:uid="{00000000-0010-0000-5D00-000002000000}" name="Number of applicants" dataDxfId="315"/>
    <tableColumn id="3" xr3:uid="{00000000-0010-0000-5D00-000003000000}" name="Percentage of applicants out of all applicants" dataDxfId="314"/>
    <tableColumn id="4" xr3:uid="{00000000-0010-0000-5D00-000004000000}" name="Number of applicants with an outcome" dataDxfId="313"/>
    <tableColumn id="5" xr3:uid="{00000000-0010-0000-5D00-000005000000}" name="Number of applicants with an approved outcome" dataDxfId="312"/>
    <tableColumn id="6" xr3:uid="{00000000-0010-0000-5D00-000006000000}" name="Number of applicants with a denied outcome" dataDxfId="311"/>
    <tableColumn id="7" xr3:uid="{00000000-0010-0000-5D00-000007000000}" name="Percentage of applicants with an outcome out of all applicants with an outcome" dataDxfId="310"/>
    <tableColumn id="8" xr3:uid="{00000000-0010-0000-5D00-000008000000}" name="Percentage of approved applicants out of applicants with an outcome" dataDxfId="309"/>
    <tableColumn id="9" xr3:uid="{00000000-0010-0000-5D00-000009000000}" name="Percentage of denied applicants out of applicants with an outcome" dataDxfId="308"/>
  </tableColumns>
  <tableStyleInfo name="TableStyleLight1"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5E000000}" name="table_10b" displayName="table_10b" ref="A36:I47" totalsRowShown="0" headerRowDxfId="307" dataDxfId="306">
  <tableColumns count="9">
    <tableColumn id="1" xr3:uid="{00000000-0010-0000-5E00-000001000000}" name="Urban Rural" dataDxfId="305"/>
    <tableColumn id="2" xr3:uid="{00000000-0010-0000-5E00-000002000000}" name="Number of applicants" dataDxfId="304"/>
    <tableColumn id="3" xr3:uid="{00000000-0010-0000-5E00-000003000000}" name="Percentage of applicants out of all applicants" dataDxfId="303"/>
    <tableColumn id="4" xr3:uid="{00000000-0010-0000-5E00-000004000000}" name="Number of applicants with an outcome" dataDxfId="302"/>
    <tableColumn id="5" xr3:uid="{00000000-0010-0000-5E00-000005000000}" name="Number of applicants with an approved outcome" dataDxfId="301"/>
    <tableColumn id="6" xr3:uid="{00000000-0010-0000-5E00-000006000000}" name="Number of applicants with a denied outcome" dataDxfId="300"/>
    <tableColumn id="7" xr3:uid="{00000000-0010-0000-5E00-000007000000}" name="Percentage of applicants with an outcome out of all applicants with an outcome" dataDxfId="299"/>
    <tableColumn id="8" xr3:uid="{00000000-0010-0000-5E00-000008000000}" name="Percentage of approved applicants out of applicants with an outcome" dataDxfId="298"/>
    <tableColumn id="9" xr3:uid="{00000000-0010-0000-5E00-000009000000}" name="Percentage of denied applicants out of applicants with an outcome" dataDxfId="297"/>
  </tableColumns>
  <tableStyleInfo name="TableStyleLight1"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5F000000}" name="table_10c" displayName="table_10c" ref="A50:I61" totalsRowShown="0" headerRowDxfId="296" dataDxfId="295">
  <tableColumns count="9">
    <tableColumn id="1" xr3:uid="{00000000-0010-0000-5F00-000001000000}" name="Urban Rural" dataDxfId="294"/>
    <tableColumn id="2" xr3:uid="{00000000-0010-0000-5F00-000002000000}" name="Number of applicants" dataDxfId="293"/>
    <tableColumn id="3" xr3:uid="{00000000-0010-0000-5F00-000003000000}" name="Percentage of applicants out of all applicants" dataDxfId="292"/>
    <tableColumn id="4" xr3:uid="{00000000-0010-0000-5F00-000004000000}" name="Number of applicants with an outcome" dataDxfId="291"/>
    <tableColumn id="5" xr3:uid="{00000000-0010-0000-5F00-000005000000}" name="Number of applicants with an approved outcome" dataDxfId="290"/>
    <tableColumn id="6" xr3:uid="{00000000-0010-0000-5F00-000006000000}" name="Number of applicants with a denied outcome" dataDxfId="289"/>
    <tableColumn id="7" xr3:uid="{00000000-0010-0000-5F00-000007000000}" name="Percentage of applicants with an outcome out of all applicants with an outcome" dataDxfId="288"/>
    <tableColumn id="8" xr3:uid="{00000000-0010-0000-5F00-000008000000}" name="Percentage of approved applicants out of applicants with an outcome" dataDxfId="287"/>
    <tableColumn id="9" xr3:uid="{00000000-0010-0000-5F00-000009000000}" name="Percentage of denied applicants out of applicants with an outcome" dataDxfId="286"/>
  </tableColumns>
  <tableStyleInfo name="TableStyleLight1"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0000000}" name="table_10d" displayName="table_10d" ref="A64:I75" totalsRowShown="0" headerRowDxfId="285" dataDxfId="284">
  <tableColumns count="9">
    <tableColumn id="1" xr3:uid="{00000000-0010-0000-6000-000001000000}" name="Urban Rural" dataDxfId="283"/>
    <tableColumn id="2" xr3:uid="{00000000-0010-0000-6000-000002000000}" name="Number of applicants" dataDxfId="282"/>
    <tableColumn id="3" xr3:uid="{00000000-0010-0000-6000-000003000000}" name="Percentage of applicants out of all applicants" dataDxfId="281"/>
    <tableColumn id="4" xr3:uid="{00000000-0010-0000-6000-000004000000}" name="Number of applicants with an outcome" dataDxfId="280"/>
    <tableColumn id="5" xr3:uid="{00000000-0010-0000-6000-000005000000}" name="Number of applicants with an approved outcome" dataDxfId="279"/>
    <tableColumn id="6" xr3:uid="{00000000-0010-0000-6000-000006000000}" name="Number of applicants with a denied outcome" dataDxfId="278"/>
    <tableColumn id="7" xr3:uid="{00000000-0010-0000-6000-000007000000}" name="Percentage of applicants with an outcome out of all applicants with an outcome" dataDxfId="277"/>
    <tableColumn id="8" xr3:uid="{00000000-0010-0000-6000-000008000000}" name="Percentage of approved applicants out of applicants with an outcome" dataDxfId="276"/>
    <tableColumn id="9" xr3:uid="{00000000-0010-0000-6000-000009000000}" name="Percentage of denied applicants out of applicants with an outcome" dataDxfId="275"/>
  </tableColumns>
  <tableStyleInfo name="TableStyleLight1"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1000000}" name="table_10e" displayName="table_10e" ref="A78:I89" totalsRowShown="0" headerRowDxfId="274" dataDxfId="273">
  <tableColumns count="9">
    <tableColumn id="1" xr3:uid="{00000000-0010-0000-6100-000001000000}" name="Urban Rural" dataDxfId="272"/>
    <tableColumn id="2" xr3:uid="{00000000-0010-0000-6100-000002000000}" name="Number of applicants" dataDxfId="271"/>
    <tableColumn id="3" xr3:uid="{00000000-0010-0000-6100-000003000000}" name="Percentage of applicants out of all applicants" dataDxfId="270"/>
    <tableColumn id="4" xr3:uid="{00000000-0010-0000-6100-000004000000}" name="Number of applicants with an outcome" dataDxfId="269"/>
    <tableColumn id="5" xr3:uid="{00000000-0010-0000-6100-000005000000}" name="Number of applicants with an approved outcome" dataDxfId="268"/>
    <tableColumn id="6" xr3:uid="{00000000-0010-0000-6100-000006000000}" name="Number of applicants with a denied outcome" dataDxfId="267"/>
    <tableColumn id="7" xr3:uid="{00000000-0010-0000-6100-000007000000}" name="Percentage of applicants with an outcome out of all applicants with an outcome" dataDxfId="266"/>
    <tableColumn id="8" xr3:uid="{00000000-0010-0000-6100-000008000000}" name="Percentage of approved applicants out of applicants with an outcome" dataDxfId="265"/>
    <tableColumn id="9" xr3:uid="{00000000-0010-0000-6100-000009000000}" name="Percentage of denied applicants out of applicants with an outcome" dataDxfId="264"/>
  </tableColumns>
  <tableStyleInfo name="TableStyleLight1"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2000000}" name="table_10f" displayName="table_10f" ref="A92:I103" totalsRowShown="0" headerRowDxfId="263" dataDxfId="262">
  <tableColumns count="9">
    <tableColumn id="1" xr3:uid="{00000000-0010-0000-6200-000001000000}" name="Urban Rural" dataDxfId="261"/>
    <tableColumn id="2" xr3:uid="{00000000-0010-0000-6200-000002000000}" name="Number of applicants" dataDxfId="260"/>
    <tableColumn id="3" xr3:uid="{00000000-0010-0000-6200-000003000000}" name="Percentage of applicants out of all applicants" dataDxfId="259"/>
    <tableColumn id="4" xr3:uid="{00000000-0010-0000-6200-000004000000}" name="Number of applicants with an outcome" dataDxfId="258"/>
    <tableColumn id="5" xr3:uid="{00000000-0010-0000-6200-000005000000}" name="Number of applicants with an approved outcome" dataDxfId="257"/>
    <tableColumn id="6" xr3:uid="{00000000-0010-0000-6200-000006000000}" name="Number of applicants with a denied outcome" dataDxfId="256"/>
    <tableColumn id="7" xr3:uid="{00000000-0010-0000-6200-000007000000}" name="Percentage of applicants with an outcome out of all applicants with an outcome" dataDxfId="255"/>
    <tableColumn id="8" xr3:uid="{00000000-0010-0000-6200-000008000000}" name="Percentage of approved applicants out of applicants with an outcome" dataDxfId="254"/>
    <tableColumn id="9" xr3:uid="{00000000-0010-0000-6200-000009000000}" name="Percentage of denied applicants out of applicants with an outcome" dataDxfId="25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socialsecurity.gov.scot" TargetMode="External"/><Relationship Id="rId1" Type="http://schemas.openxmlformats.org/officeDocument/2006/relationships/hyperlink" Target="https://www.socialsecurity.gov.scot/publications/statistics" TargetMode="External"/></Relationships>
</file>

<file path=xl/worksheets/_rels/sheet10.xml.rels><?xml version="1.0" encoding="UTF-8" standalone="yes"?>
<Relationships xmlns="http://schemas.openxmlformats.org/package/2006/relationships"><Relationship Id="rId8" Type="http://schemas.openxmlformats.org/officeDocument/2006/relationships/table" Target="../tables/table70.xml"/><Relationship Id="rId3" Type="http://schemas.openxmlformats.org/officeDocument/2006/relationships/table" Target="../tables/table65.xml"/><Relationship Id="rId7" Type="http://schemas.openxmlformats.org/officeDocument/2006/relationships/table" Target="../tables/table69.xml"/><Relationship Id="rId2" Type="http://schemas.openxmlformats.org/officeDocument/2006/relationships/table" Target="../tables/table64.xml"/><Relationship Id="rId1" Type="http://schemas.openxmlformats.org/officeDocument/2006/relationships/table" Target="../tables/table63.xml"/><Relationship Id="rId6" Type="http://schemas.openxmlformats.org/officeDocument/2006/relationships/table" Target="../tables/table68.xml"/><Relationship Id="rId5" Type="http://schemas.openxmlformats.org/officeDocument/2006/relationships/table" Target="../tables/table67.xml"/><Relationship Id="rId10" Type="http://schemas.openxmlformats.org/officeDocument/2006/relationships/table" Target="../tables/table72.xml"/><Relationship Id="rId4" Type="http://schemas.openxmlformats.org/officeDocument/2006/relationships/table" Target="../tables/table66.xml"/><Relationship Id="rId9" Type="http://schemas.openxmlformats.org/officeDocument/2006/relationships/table" Target="../tables/table71.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80.xml"/><Relationship Id="rId3" Type="http://schemas.openxmlformats.org/officeDocument/2006/relationships/table" Target="../tables/table75.xml"/><Relationship Id="rId7" Type="http://schemas.openxmlformats.org/officeDocument/2006/relationships/table" Target="../tables/table79.xml"/><Relationship Id="rId2" Type="http://schemas.openxmlformats.org/officeDocument/2006/relationships/table" Target="../tables/table74.xml"/><Relationship Id="rId1" Type="http://schemas.openxmlformats.org/officeDocument/2006/relationships/table" Target="../tables/table73.xml"/><Relationship Id="rId6" Type="http://schemas.openxmlformats.org/officeDocument/2006/relationships/table" Target="../tables/table78.xml"/><Relationship Id="rId5" Type="http://schemas.openxmlformats.org/officeDocument/2006/relationships/table" Target="../tables/table77.xml"/><Relationship Id="rId10" Type="http://schemas.openxmlformats.org/officeDocument/2006/relationships/table" Target="../tables/table82.xml"/><Relationship Id="rId4" Type="http://schemas.openxmlformats.org/officeDocument/2006/relationships/table" Target="../tables/table76.xml"/><Relationship Id="rId9" Type="http://schemas.openxmlformats.org/officeDocument/2006/relationships/table" Target="../tables/table81.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90.xml"/><Relationship Id="rId3" Type="http://schemas.openxmlformats.org/officeDocument/2006/relationships/table" Target="../tables/table85.xml"/><Relationship Id="rId7" Type="http://schemas.openxmlformats.org/officeDocument/2006/relationships/table" Target="../tables/table89.xml"/><Relationship Id="rId2" Type="http://schemas.openxmlformats.org/officeDocument/2006/relationships/table" Target="../tables/table84.xml"/><Relationship Id="rId1" Type="http://schemas.openxmlformats.org/officeDocument/2006/relationships/table" Target="../tables/table83.xml"/><Relationship Id="rId6" Type="http://schemas.openxmlformats.org/officeDocument/2006/relationships/table" Target="../tables/table88.xml"/><Relationship Id="rId5" Type="http://schemas.openxmlformats.org/officeDocument/2006/relationships/table" Target="../tables/table87.xml"/><Relationship Id="rId10" Type="http://schemas.openxmlformats.org/officeDocument/2006/relationships/table" Target="../tables/table92.xml"/><Relationship Id="rId4" Type="http://schemas.openxmlformats.org/officeDocument/2006/relationships/table" Target="../tables/table86.xml"/><Relationship Id="rId9" Type="http://schemas.openxmlformats.org/officeDocument/2006/relationships/table" Target="../tables/table91.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100.xml"/><Relationship Id="rId3" Type="http://schemas.openxmlformats.org/officeDocument/2006/relationships/table" Target="../tables/table95.xml"/><Relationship Id="rId7" Type="http://schemas.openxmlformats.org/officeDocument/2006/relationships/table" Target="../tables/table99.xml"/><Relationship Id="rId2" Type="http://schemas.openxmlformats.org/officeDocument/2006/relationships/table" Target="../tables/table94.xml"/><Relationship Id="rId1" Type="http://schemas.openxmlformats.org/officeDocument/2006/relationships/table" Target="../tables/table93.xml"/><Relationship Id="rId6" Type="http://schemas.openxmlformats.org/officeDocument/2006/relationships/table" Target="../tables/table98.xml"/><Relationship Id="rId5" Type="http://schemas.openxmlformats.org/officeDocument/2006/relationships/table" Target="../tables/table97.xml"/><Relationship Id="rId10" Type="http://schemas.openxmlformats.org/officeDocument/2006/relationships/table" Target="../tables/table102.xml"/><Relationship Id="rId4" Type="http://schemas.openxmlformats.org/officeDocument/2006/relationships/table" Target="../tables/table96.xml"/><Relationship Id="rId9" Type="http://schemas.openxmlformats.org/officeDocument/2006/relationships/table" Target="../tables/table101.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110.xml"/><Relationship Id="rId3" Type="http://schemas.openxmlformats.org/officeDocument/2006/relationships/table" Target="../tables/table105.xml"/><Relationship Id="rId7" Type="http://schemas.openxmlformats.org/officeDocument/2006/relationships/table" Target="../tables/table109.xml"/><Relationship Id="rId2" Type="http://schemas.openxmlformats.org/officeDocument/2006/relationships/table" Target="../tables/table104.xml"/><Relationship Id="rId1" Type="http://schemas.openxmlformats.org/officeDocument/2006/relationships/table" Target="../tables/table103.xml"/><Relationship Id="rId6" Type="http://schemas.openxmlformats.org/officeDocument/2006/relationships/table" Target="../tables/table108.xml"/><Relationship Id="rId5" Type="http://schemas.openxmlformats.org/officeDocument/2006/relationships/table" Target="../tables/table107.xml"/><Relationship Id="rId10" Type="http://schemas.openxmlformats.org/officeDocument/2006/relationships/table" Target="../tables/table112.xml"/><Relationship Id="rId4" Type="http://schemas.openxmlformats.org/officeDocument/2006/relationships/table" Target="../tables/table106.xml"/><Relationship Id="rId9" Type="http://schemas.openxmlformats.org/officeDocument/2006/relationships/table" Target="../tables/table111.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120.xml"/><Relationship Id="rId3" Type="http://schemas.openxmlformats.org/officeDocument/2006/relationships/table" Target="../tables/table115.xml"/><Relationship Id="rId7" Type="http://schemas.openxmlformats.org/officeDocument/2006/relationships/table" Target="../tables/table119.xml"/><Relationship Id="rId2" Type="http://schemas.openxmlformats.org/officeDocument/2006/relationships/table" Target="../tables/table114.xml"/><Relationship Id="rId1" Type="http://schemas.openxmlformats.org/officeDocument/2006/relationships/table" Target="../tables/table113.xml"/><Relationship Id="rId6" Type="http://schemas.openxmlformats.org/officeDocument/2006/relationships/table" Target="../tables/table118.xml"/><Relationship Id="rId5" Type="http://schemas.openxmlformats.org/officeDocument/2006/relationships/table" Target="../tables/table117.xml"/><Relationship Id="rId10" Type="http://schemas.openxmlformats.org/officeDocument/2006/relationships/table" Target="../tables/table122.xml"/><Relationship Id="rId4" Type="http://schemas.openxmlformats.org/officeDocument/2006/relationships/table" Target="../tables/table116.xml"/><Relationship Id="rId9" Type="http://schemas.openxmlformats.org/officeDocument/2006/relationships/table" Target="../tables/table121.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2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5" Type="http://schemas.openxmlformats.org/officeDocument/2006/relationships/table" Target="../tables/table7.xml"/><Relationship Id="rId10" Type="http://schemas.openxmlformats.org/officeDocument/2006/relationships/table" Target="../tables/table12.xml"/><Relationship Id="rId4" Type="http://schemas.openxmlformats.org/officeDocument/2006/relationships/table" Target="../tables/table6.xml"/><Relationship Id="rId9"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table" Target="../tables/table14.xml"/><Relationship Id="rId1" Type="http://schemas.openxmlformats.org/officeDocument/2006/relationships/table" Target="../tables/table13.xml"/><Relationship Id="rId6" Type="http://schemas.openxmlformats.org/officeDocument/2006/relationships/table" Target="../tables/table18.xml"/><Relationship Id="rId5" Type="http://schemas.openxmlformats.org/officeDocument/2006/relationships/table" Target="../tables/table1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s>
</file>

<file path=xl/worksheets/_rels/sheet6.xml.rels><?xml version="1.0" encoding="UTF-8" standalone="yes"?>
<Relationships xmlns="http://schemas.openxmlformats.org/package/2006/relationships"><Relationship Id="rId8" Type="http://schemas.openxmlformats.org/officeDocument/2006/relationships/table" Target="../tables/table30.xml"/><Relationship Id="rId3" Type="http://schemas.openxmlformats.org/officeDocument/2006/relationships/table" Target="../tables/table25.xml"/><Relationship Id="rId7" Type="http://schemas.openxmlformats.org/officeDocument/2006/relationships/table" Target="../tables/table29.xml"/><Relationship Id="rId2" Type="http://schemas.openxmlformats.org/officeDocument/2006/relationships/table" Target="../tables/table24.xml"/><Relationship Id="rId1" Type="http://schemas.openxmlformats.org/officeDocument/2006/relationships/table" Target="../tables/table23.xml"/><Relationship Id="rId6" Type="http://schemas.openxmlformats.org/officeDocument/2006/relationships/table" Target="../tables/table28.xml"/><Relationship Id="rId5" Type="http://schemas.openxmlformats.org/officeDocument/2006/relationships/table" Target="../tables/table27.xml"/><Relationship Id="rId10" Type="http://schemas.openxmlformats.org/officeDocument/2006/relationships/table" Target="../tables/table32.xml"/><Relationship Id="rId4" Type="http://schemas.openxmlformats.org/officeDocument/2006/relationships/table" Target="../tables/table26.xml"/><Relationship Id="rId9" Type="http://schemas.openxmlformats.org/officeDocument/2006/relationships/table" Target="../tables/table31.xml"/></Relationships>
</file>

<file path=xl/worksheets/_rels/sheet7.xml.rels><?xml version="1.0" encoding="UTF-8" standalone="yes"?>
<Relationships xmlns="http://schemas.openxmlformats.org/package/2006/relationships"><Relationship Id="rId8" Type="http://schemas.openxmlformats.org/officeDocument/2006/relationships/table" Target="../tables/table40.xml"/><Relationship Id="rId3" Type="http://schemas.openxmlformats.org/officeDocument/2006/relationships/table" Target="../tables/table35.xml"/><Relationship Id="rId7" Type="http://schemas.openxmlformats.org/officeDocument/2006/relationships/table" Target="../tables/table39.xml"/><Relationship Id="rId2" Type="http://schemas.openxmlformats.org/officeDocument/2006/relationships/table" Target="../tables/table34.xml"/><Relationship Id="rId1" Type="http://schemas.openxmlformats.org/officeDocument/2006/relationships/table" Target="../tables/table33.xml"/><Relationship Id="rId6" Type="http://schemas.openxmlformats.org/officeDocument/2006/relationships/table" Target="../tables/table38.xml"/><Relationship Id="rId5" Type="http://schemas.openxmlformats.org/officeDocument/2006/relationships/table" Target="../tables/table37.xml"/><Relationship Id="rId10" Type="http://schemas.openxmlformats.org/officeDocument/2006/relationships/table" Target="../tables/table42.xml"/><Relationship Id="rId4" Type="http://schemas.openxmlformats.org/officeDocument/2006/relationships/table" Target="../tables/table36.xml"/><Relationship Id="rId9" Type="http://schemas.openxmlformats.org/officeDocument/2006/relationships/table" Target="../tables/table41.xml"/></Relationships>
</file>

<file path=xl/worksheets/_rels/sheet8.xml.rels><?xml version="1.0" encoding="UTF-8" standalone="yes"?>
<Relationships xmlns="http://schemas.openxmlformats.org/package/2006/relationships"><Relationship Id="rId8" Type="http://schemas.openxmlformats.org/officeDocument/2006/relationships/table" Target="../tables/table50.xml"/><Relationship Id="rId3" Type="http://schemas.openxmlformats.org/officeDocument/2006/relationships/table" Target="../tables/table45.xml"/><Relationship Id="rId7" Type="http://schemas.openxmlformats.org/officeDocument/2006/relationships/table" Target="../tables/table49.xml"/><Relationship Id="rId2" Type="http://schemas.openxmlformats.org/officeDocument/2006/relationships/table" Target="../tables/table44.xml"/><Relationship Id="rId1" Type="http://schemas.openxmlformats.org/officeDocument/2006/relationships/table" Target="../tables/table43.xml"/><Relationship Id="rId6" Type="http://schemas.openxmlformats.org/officeDocument/2006/relationships/table" Target="../tables/table48.xml"/><Relationship Id="rId5" Type="http://schemas.openxmlformats.org/officeDocument/2006/relationships/table" Target="../tables/table47.xml"/><Relationship Id="rId10" Type="http://schemas.openxmlformats.org/officeDocument/2006/relationships/table" Target="../tables/table52.xml"/><Relationship Id="rId4" Type="http://schemas.openxmlformats.org/officeDocument/2006/relationships/table" Target="../tables/table46.xml"/><Relationship Id="rId9" Type="http://schemas.openxmlformats.org/officeDocument/2006/relationships/table" Target="../tables/table51.xml"/></Relationships>
</file>

<file path=xl/worksheets/_rels/sheet9.xml.rels><?xml version="1.0" encoding="UTF-8" standalone="yes"?>
<Relationships xmlns="http://schemas.openxmlformats.org/package/2006/relationships"><Relationship Id="rId8" Type="http://schemas.openxmlformats.org/officeDocument/2006/relationships/table" Target="../tables/table60.xml"/><Relationship Id="rId3" Type="http://schemas.openxmlformats.org/officeDocument/2006/relationships/table" Target="../tables/table55.xml"/><Relationship Id="rId7" Type="http://schemas.openxmlformats.org/officeDocument/2006/relationships/table" Target="../tables/table59.xml"/><Relationship Id="rId2" Type="http://schemas.openxmlformats.org/officeDocument/2006/relationships/table" Target="../tables/table54.xml"/><Relationship Id="rId1" Type="http://schemas.openxmlformats.org/officeDocument/2006/relationships/table" Target="../tables/table53.xml"/><Relationship Id="rId6" Type="http://schemas.openxmlformats.org/officeDocument/2006/relationships/table" Target="../tables/table58.xml"/><Relationship Id="rId5" Type="http://schemas.openxmlformats.org/officeDocument/2006/relationships/table" Target="../tables/table57.xml"/><Relationship Id="rId10" Type="http://schemas.openxmlformats.org/officeDocument/2006/relationships/table" Target="../tables/table62.xml"/><Relationship Id="rId4" Type="http://schemas.openxmlformats.org/officeDocument/2006/relationships/table" Target="../tables/table56.xml"/><Relationship Id="rId9" Type="http://schemas.openxmlformats.org/officeDocument/2006/relationships/table" Target="../tables/table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FC729-C39F-4AF6-8FEB-4E44619DD0BD}">
  <dimension ref="A1:A25"/>
  <sheetViews>
    <sheetView tabSelected="1" workbookViewId="0"/>
  </sheetViews>
  <sheetFormatPr defaultRowHeight="15.5" x14ac:dyDescent="0.35"/>
  <cols>
    <col min="1" max="1" width="125.765625" customWidth="1"/>
  </cols>
  <sheetData>
    <row r="1" spans="1:1" ht="20.5" x14ac:dyDescent="0.35">
      <c r="A1" s="12" t="s">
        <v>295</v>
      </c>
    </row>
    <row r="2" spans="1:1" ht="31" x14ac:dyDescent="0.35">
      <c r="A2" s="13" t="s">
        <v>317</v>
      </c>
    </row>
    <row r="3" spans="1:1" x14ac:dyDescent="0.35">
      <c r="A3" s="14" t="s">
        <v>296</v>
      </c>
    </row>
    <row r="4" spans="1:1" x14ac:dyDescent="0.35">
      <c r="A4" s="15" t="s">
        <v>297</v>
      </c>
    </row>
    <row r="5" spans="1:1" x14ac:dyDescent="0.35">
      <c r="A5" s="16" t="s">
        <v>298</v>
      </c>
    </row>
    <row r="6" spans="1:1" x14ac:dyDescent="0.35">
      <c r="A6" s="15" t="s">
        <v>299</v>
      </c>
    </row>
    <row r="7" spans="1:1" x14ac:dyDescent="0.35">
      <c r="A7" s="16" t="s">
        <v>300</v>
      </c>
    </row>
    <row r="8" spans="1:1" x14ac:dyDescent="0.35">
      <c r="A8" s="15" t="s">
        <v>301</v>
      </c>
    </row>
    <row r="9" spans="1:1" x14ac:dyDescent="0.35">
      <c r="A9" s="16" t="s">
        <v>302</v>
      </c>
    </row>
    <row r="10" spans="1:1" x14ac:dyDescent="0.35">
      <c r="A10" s="15" t="s">
        <v>303</v>
      </c>
    </row>
    <row r="11" spans="1:1" x14ac:dyDescent="0.35">
      <c r="A11" s="16" t="s">
        <v>304</v>
      </c>
    </row>
    <row r="12" spans="1:1" x14ac:dyDescent="0.35">
      <c r="A12" s="15" t="s">
        <v>305</v>
      </c>
    </row>
    <row r="13" spans="1:1" x14ac:dyDescent="0.35">
      <c r="A13" s="16" t="s">
        <v>306</v>
      </c>
    </row>
    <row r="14" spans="1:1" x14ac:dyDescent="0.35">
      <c r="A14" s="15" t="s">
        <v>307</v>
      </c>
    </row>
    <row r="15" spans="1:1" x14ac:dyDescent="0.35">
      <c r="A15" s="16" t="s">
        <v>308</v>
      </c>
    </row>
    <row r="16" spans="1:1" x14ac:dyDescent="0.35">
      <c r="A16" s="16" t="s">
        <v>309</v>
      </c>
    </row>
    <row r="17" spans="1:1" x14ac:dyDescent="0.35">
      <c r="A17" s="17" t="s">
        <v>310</v>
      </c>
    </row>
    <row r="18" spans="1:1" x14ac:dyDescent="0.35">
      <c r="A18" s="17" t="s">
        <v>311</v>
      </c>
    </row>
    <row r="19" spans="1:1" x14ac:dyDescent="0.35">
      <c r="A19" s="17" t="s">
        <v>312</v>
      </c>
    </row>
    <row r="20" spans="1:1" x14ac:dyDescent="0.35">
      <c r="A20" s="15" t="s">
        <v>313</v>
      </c>
    </row>
    <row r="21" spans="1:1" x14ac:dyDescent="0.35">
      <c r="A21" s="16" t="s">
        <v>52</v>
      </c>
    </row>
    <row r="22" spans="1:1" x14ac:dyDescent="0.35">
      <c r="A22" s="16" t="s">
        <v>53</v>
      </c>
    </row>
    <row r="23" spans="1:1" x14ac:dyDescent="0.35">
      <c r="A23" s="15" t="s">
        <v>314</v>
      </c>
    </row>
    <row r="24" spans="1:1" x14ac:dyDescent="0.35">
      <c r="A24" s="16" t="s">
        <v>315</v>
      </c>
    </row>
    <row r="25" spans="1:1" x14ac:dyDescent="0.35">
      <c r="A25" s="18" t="s">
        <v>316</v>
      </c>
    </row>
  </sheetData>
  <hyperlinks>
    <hyperlink ref="A3" r:id="rId1" location=":~:text=Other%20Social%20Security%20Scotland%20publications" display="Link to the latest Client and Applicant Diverstiy and Equalities publication (opens in a new window)" xr:uid="{4F409738-E97C-4405-948E-9CF706FB19B8}"/>
    <hyperlink ref="A25" r:id="rId2" xr:uid="{1F6E400C-365A-402B-B693-FC913DBFB7EB}"/>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30"/>
  <sheetViews>
    <sheetView showGridLines="0" workbookViewId="0"/>
  </sheetViews>
  <sheetFormatPr defaultColWidth="11.53515625" defaultRowHeight="15.5" x14ac:dyDescent="0.35"/>
  <cols>
    <col min="1" max="1" width="22.69140625" customWidth="1"/>
    <col min="2" max="9" width="12.69140625" customWidth="1"/>
  </cols>
  <sheetData>
    <row r="1" spans="1:9" ht="19.5" x14ac:dyDescent="0.45">
      <c r="A1" s="1" t="s">
        <v>165</v>
      </c>
    </row>
    <row r="2" spans="1:9" x14ac:dyDescent="0.35">
      <c r="A2" t="s">
        <v>49</v>
      </c>
    </row>
    <row r="3" spans="1:9" x14ac:dyDescent="0.35">
      <c r="A3" t="s">
        <v>50</v>
      </c>
    </row>
    <row r="4" spans="1:9" x14ac:dyDescent="0.35">
      <c r="A4" t="s">
        <v>166</v>
      </c>
    </row>
    <row r="5" spans="1:9" x14ac:dyDescent="0.35">
      <c r="A5" t="s">
        <v>52</v>
      </c>
    </row>
    <row r="6" spans="1:9" x14ac:dyDescent="0.35">
      <c r="A6" t="s">
        <v>53</v>
      </c>
    </row>
    <row r="7" spans="1:9" x14ac:dyDescent="0.35">
      <c r="A7" s="11" t="s">
        <v>179</v>
      </c>
    </row>
    <row r="8" spans="1:9" ht="124" x14ac:dyDescent="0.35">
      <c r="A8" s="3" t="s">
        <v>167</v>
      </c>
      <c r="B8" s="5" t="s">
        <v>55</v>
      </c>
      <c r="C8" s="5" t="s">
        <v>56</v>
      </c>
      <c r="D8" s="5" t="s">
        <v>57</v>
      </c>
      <c r="E8" s="5" t="s">
        <v>58</v>
      </c>
      <c r="F8" s="5" t="s">
        <v>59</v>
      </c>
      <c r="G8" s="5" t="s">
        <v>60</v>
      </c>
      <c r="H8" s="5" t="s">
        <v>61</v>
      </c>
      <c r="I8" s="5" t="s">
        <v>62</v>
      </c>
    </row>
    <row r="9" spans="1:9" x14ac:dyDescent="0.35">
      <c r="A9" s="4" t="s">
        <v>168</v>
      </c>
      <c r="B9" s="6">
        <v>86555</v>
      </c>
      <c r="C9" s="7">
        <v>0.57999999999999996</v>
      </c>
      <c r="D9" s="6">
        <v>78900</v>
      </c>
      <c r="E9" s="6">
        <v>50060</v>
      </c>
      <c r="F9" s="6">
        <v>28840</v>
      </c>
      <c r="G9" s="7">
        <v>0.59</v>
      </c>
      <c r="H9" s="7">
        <v>0.63</v>
      </c>
      <c r="I9" s="7">
        <v>0.37</v>
      </c>
    </row>
    <row r="10" spans="1:9" x14ac:dyDescent="0.35">
      <c r="A10" s="4" t="s">
        <v>169</v>
      </c>
      <c r="B10" s="6">
        <v>16335</v>
      </c>
      <c r="C10" s="7">
        <v>0.11</v>
      </c>
      <c r="D10" s="6">
        <v>14800</v>
      </c>
      <c r="E10" s="6">
        <v>9385</v>
      </c>
      <c r="F10" s="6">
        <v>5415</v>
      </c>
      <c r="G10" s="7">
        <v>0.11</v>
      </c>
      <c r="H10" s="7">
        <v>0.63</v>
      </c>
      <c r="I10" s="7">
        <v>0.37</v>
      </c>
    </row>
    <row r="11" spans="1:9" x14ac:dyDescent="0.35">
      <c r="A11" s="4" t="s">
        <v>170</v>
      </c>
      <c r="B11" s="6">
        <v>13830</v>
      </c>
      <c r="C11" s="7">
        <v>0.09</v>
      </c>
      <c r="D11" s="6">
        <v>12350</v>
      </c>
      <c r="E11" s="6">
        <v>7595</v>
      </c>
      <c r="F11" s="6">
        <v>4755</v>
      </c>
      <c r="G11" s="7">
        <v>0.09</v>
      </c>
      <c r="H11" s="7">
        <v>0.61</v>
      </c>
      <c r="I11" s="7">
        <v>0.39</v>
      </c>
    </row>
    <row r="12" spans="1:9" x14ac:dyDescent="0.35">
      <c r="A12" s="4" t="s">
        <v>171</v>
      </c>
      <c r="B12" s="6">
        <v>6570</v>
      </c>
      <c r="C12" s="7">
        <v>0.04</v>
      </c>
      <c r="D12" s="6">
        <v>5875</v>
      </c>
      <c r="E12" s="6">
        <v>3700</v>
      </c>
      <c r="F12" s="6">
        <v>2175</v>
      </c>
      <c r="G12" s="7">
        <v>0.04</v>
      </c>
      <c r="H12" s="7">
        <v>0.63</v>
      </c>
      <c r="I12" s="7">
        <v>0.37</v>
      </c>
    </row>
    <row r="13" spans="1:9" x14ac:dyDescent="0.35">
      <c r="A13" s="4" t="s">
        <v>172</v>
      </c>
      <c r="B13" s="6">
        <v>5690</v>
      </c>
      <c r="C13" s="7">
        <v>0.04</v>
      </c>
      <c r="D13" s="6">
        <v>5135</v>
      </c>
      <c r="E13" s="6">
        <v>3250</v>
      </c>
      <c r="F13" s="6">
        <v>1880</v>
      </c>
      <c r="G13" s="7">
        <v>0.04</v>
      </c>
      <c r="H13" s="7">
        <v>0.63</v>
      </c>
      <c r="I13" s="7">
        <v>0.37</v>
      </c>
    </row>
    <row r="14" spans="1:9" x14ac:dyDescent="0.35">
      <c r="A14" s="4" t="s">
        <v>173</v>
      </c>
      <c r="B14" s="6">
        <v>280</v>
      </c>
      <c r="C14" s="7">
        <v>0</v>
      </c>
      <c r="D14" s="6">
        <v>250</v>
      </c>
      <c r="E14" s="6">
        <v>160</v>
      </c>
      <c r="F14" s="6">
        <v>90</v>
      </c>
      <c r="G14" s="7">
        <v>0</v>
      </c>
      <c r="H14" s="7">
        <v>0.64</v>
      </c>
      <c r="I14" s="7">
        <v>0.36</v>
      </c>
    </row>
    <row r="15" spans="1:9" x14ac:dyDescent="0.35">
      <c r="A15" s="4" t="s">
        <v>174</v>
      </c>
      <c r="B15" s="6">
        <v>245</v>
      </c>
      <c r="C15" s="7">
        <v>0</v>
      </c>
      <c r="D15" s="6">
        <v>220</v>
      </c>
      <c r="E15" s="6">
        <v>110</v>
      </c>
      <c r="F15" s="6">
        <v>105</v>
      </c>
      <c r="G15" s="7">
        <v>0</v>
      </c>
      <c r="H15" s="7">
        <v>0.51</v>
      </c>
      <c r="I15" s="7">
        <v>0.49</v>
      </c>
    </row>
    <row r="16" spans="1:9" x14ac:dyDescent="0.35">
      <c r="A16" s="4" t="s">
        <v>175</v>
      </c>
      <c r="B16" s="6">
        <v>100</v>
      </c>
      <c r="C16" s="7">
        <v>0</v>
      </c>
      <c r="D16" s="6">
        <v>85</v>
      </c>
      <c r="E16" s="6">
        <v>50</v>
      </c>
      <c r="F16" s="6">
        <v>35</v>
      </c>
      <c r="G16" s="7">
        <v>0</v>
      </c>
      <c r="H16" s="7">
        <v>0.57999999999999996</v>
      </c>
      <c r="I16" s="7">
        <v>0.42</v>
      </c>
    </row>
    <row r="17" spans="1:9" x14ac:dyDescent="0.35">
      <c r="A17" s="4" t="s">
        <v>176</v>
      </c>
      <c r="B17" s="6">
        <v>290</v>
      </c>
      <c r="C17" s="7">
        <v>0</v>
      </c>
      <c r="D17" s="6">
        <v>265</v>
      </c>
      <c r="E17" s="6">
        <v>105</v>
      </c>
      <c r="F17" s="6">
        <v>165</v>
      </c>
      <c r="G17" s="7">
        <v>0</v>
      </c>
      <c r="H17" s="7">
        <v>0.39</v>
      </c>
      <c r="I17" s="7">
        <v>0.61</v>
      </c>
    </row>
    <row r="18" spans="1:9" x14ac:dyDescent="0.35">
      <c r="A18" s="4" t="s">
        <v>177</v>
      </c>
      <c r="B18" s="6">
        <v>770</v>
      </c>
      <c r="C18" s="7">
        <v>0.01</v>
      </c>
      <c r="D18" s="6">
        <v>695</v>
      </c>
      <c r="E18" s="6">
        <v>430</v>
      </c>
      <c r="F18" s="6">
        <v>270</v>
      </c>
      <c r="G18" s="7">
        <v>0.01</v>
      </c>
      <c r="H18" s="7">
        <v>0.61</v>
      </c>
      <c r="I18" s="7">
        <v>0.39</v>
      </c>
    </row>
    <row r="19" spans="1:9" x14ac:dyDescent="0.35">
      <c r="A19" s="4" t="s">
        <v>178</v>
      </c>
      <c r="B19" s="6">
        <v>735</v>
      </c>
      <c r="C19" s="7">
        <v>0</v>
      </c>
      <c r="D19" s="6">
        <v>650</v>
      </c>
      <c r="E19" s="6">
        <v>425</v>
      </c>
      <c r="F19" s="6">
        <v>225</v>
      </c>
      <c r="G19" s="7">
        <v>0</v>
      </c>
      <c r="H19" s="7">
        <v>0.65</v>
      </c>
      <c r="I19" s="7">
        <v>0.35</v>
      </c>
    </row>
    <row r="20" spans="1:9" x14ac:dyDescent="0.35">
      <c r="A20" s="4" t="s">
        <v>69</v>
      </c>
      <c r="B20" s="6">
        <v>17215</v>
      </c>
      <c r="C20" s="7">
        <v>0.12</v>
      </c>
      <c r="D20" s="6">
        <v>15325</v>
      </c>
      <c r="E20" s="6">
        <v>11315</v>
      </c>
      <c r="F20" s="6">
        <v>4010</v>
      </c>
      <c r="G20" s="7">
        <v>0.11</v>
      </c>
      <c r="H20" s="7">
        <v>0.74</v>
      </c>
      <c r="I20" s="7">
        <v>0.26</v>
      </c>
    </row>
    <row r="21" spans="1:9" x14ac:dyDescent="0.35">
      <c r="A21" s="4" t="s">
        <v>70</v>
      </c>
      <c r="B21" s="6">
        <v>35</v>
      </c>
      <c r="C21" s="7">
        <v>0</v>
      </c>
      <c r="D21" s="6">
        <v>30</v>
      </c>
      <c r="E21" s="6">
        <v>20</v>
      </c>
      <c r="F21" s="6">
        <v>15</v>
      </c>
      <c r="G21" s="7">
        <v>0</v>
      </c>
      <c r="H21" s="7">
        <v>0.59</v>
      </c>
      <c r="I21" s="7">
        <v>0.41</v>
      </c>
    </row>
    <row r="22" spans="1:9" x14ac:dyDescent="0.35">
      <c r="A22" s="8" t="s">
        <v>71</v>
      </c>
      <c r="B22" s="9">
        <v>148645</v>
      </c>
      <c r="C22" s="10">
        <v>1</v>
      </c>
      <c r="D22" s="9">
        <v>134585</v>
      </c>
      <c r="E22" s="9">
        <v>86605</v>
      </c>
      <c r="F22" s="9">
        <v>47980</v>
      </c>
      <c r="G22" s="10">
        <v>1</v>
      </c>
      <c r="H22" s="10">
        <v>0.64</v>
      </c>
      <c r="I22" s="10">
        <v>0.36</v>
      </c>
    </row>
    <row r="24" spans="1:9" x14ac:dyDescent="0.35">
      <c r="A24" s="11" t="s">
        <v>180</v>
      </c>
    </row>
    <row r="25" spans="1:9" ht="124" x14ac:dyDescent="0.35">
      <c r="A25" s="3" t="s">
        <v>167</v>
      </c>
      <c r="B25" s="5" t="s">
        <v>55</v>
      </c>
      <c r="C25" s="5" t="s">
        <v>56</v>
      </c>
      <c r="D25" s="5" t="s">
        <v>57</v>
      </c>
      <c r="E25" s="5" t="s">
        <v>58</v>
      </c>
      <c r="F25" s="5" t="s">
        <v>59</v>
      </c>
      <c r="G25" s="5" t="s">
        <v>60</v>
      </c>
      <c r="H25" s="5" t="s">
        <v>61</v>
      </c>
      <c r="I25" s="5" t="s">
        <v>62</v>
      </c>
    </row>
    <row r="26" spans="1:9" x14ac:dyDescent="0.35">
      <c r="A26" s="4" t="s">
        <v>168</v>
      </c>
      <c r="B26" s="6">
        <v>36350</v>
      </c>
      <c r="C26" s="7">
        <v>0.59</v>
      </c>
      <c r="D26" s="6">
        <v>33250</v>
      </c>
      <c r="E26" s="6">
        <v>15430</v>
      </c>
      <c r="F26" s="6">
        <v>17825</v>
      </c>
      <c r="G26" s="7">
        <v>0.59</v>
      </c>
      <c r="H26" s="7">
        <v>0.46</v>
      </c>
      <c r="I26" s="7">
        <v>0.54</v>
      </c>
    </row>
    <row r="27" spans="1:9" x14ac:dyDescent="0.35">
      <c r="A27" s="4" t="s">
        <v>169</v>
      </c>
      <c r="B27" s="6">
        <v>7325</v>
      </c>
      <c r="C27" s="7">
        <v>0.12</v>
      </c>
      <c r="D27" s="6">
        <v>6660</v>
      </c>
      <c r="E27" s="6">
        <v>3230</v>
      </c>
      <c r="F27" s="6">
        <v>3430</v>
      </c>
      <c r="G27" s="7">
        <v>0.12</v>
      </c>
      <c r="H27" s="7">
        <v>0.49</v>
      </c>
      <c r="I27" s="7">
        <v>0.51</v>
      </c>
    </row>
    <row r="28" spans="1:9" x14ac:dyDescent="0.35">
      <c r="A28" s="4" t="s">
        <v>170</v>
      </c>
      <c r="B28" s="6">
        <v>7475</v>
      </c>
      <c r="C28" s="7">
        <v>0.12</v>
      </c>
      <c r="D28" s="6">
        <v>6815</v>
      </c>
      <c r="E28" s="6">
        <v>3405</v>
      </c>
      <c r="F28" s="6">
        <v>3415</v>
      </c>
      <c r="G28" s="7">
        <v>0.12</v>
      </c>
      <c r="H28" s="7">
        <v>0.5</v>
      </c>
      <c r="I28" s="7">
        <v>0.5</v>
      </c>
    </row>
    <row r="29" spans="1:9" x14ac:dyDescent="0.35">
      <c r="A29" s="4" t="s">
        <v>171</v>
      </c>
      <c r="B29" s="6">
        <v>2470</v>
      </c>
      <c r="C29" s="7">
        <v>0.04</v>
      </c>
      <c r="D29" s="6">
        <v>2205</v>
      </c>
      <c r="E29" s="6">
        <v>1055</v>
      </c>
      <c r="F29" s="6">
        <v>1145</v>
      </c>
      <c r="G29" s="7">
        <v>0.04</v>
      </c>
      <c r="H29" s="7">
        <v>0.48</v>
      </c>
      <c r="I29" s="7">
        <v>0.52</v>
      </c>
    </row>
    <row r="30" spans="1:9" x14ac:dyDescent="0.35">
      <c r="A30" s="4" t="s">
        <v>172</v>
      </c>
      <c r="B30" s="6">
        <v>1285</v>
      </c>
      <c r="C30" s="7">
        <v>0.02</v>
      </c>
      <c r="D30" s="6">
        <v>1115</v>
      </c>
      <c r="E30" s="6">
        <v>485</v>
      </c>
      <c r="F30" s="6">
        <v>635</v>
      </c>
      <c r="G30" s="7">
        <v>0.02</v>
      </c>
      <c r="H30" s="7">
        <v>0.43</v>
      </c>
      <c r="I30" s="7">
        <v>0.56999999999999995</v>
      </c>
    </row>
    <row r="31" spans="1:9" x14ac:dyDescent="0.35">
      <c r="A31" s="4" t="s">
        <v>173</v>
      </c>
      <c r="B31" s="6">
        <v>135</v>
      </c>
      <c r="C31" s="7">
        <v>0</v>
      </c>
      <c r="D31" s="6">
        <v>125</v>
      </c>
      <c r="E31" s="6">
        <v>65</v>
      </c>
      <c r="F31" s="6">
        <v>55</v>
      </c>
      <c r="G31" s="7">
        <v>0</v>
      </c>
      <c r="H31" s="7">
        <v>0.54</v>
      </c>
      <c r="I31" s="7">
        <v>0.46</v>
      </c>
    </row>
    <row r="32" spans="1:9" x14ac:dyDescent="0.35">
      <c r="A32" s="4" t="s">
        <v>174</v>
      </c>
      <c r="B32" s="6">
        <v>70</v>
      </c>
      <c r="C32" s="7">
        <v>0</v>
      </c>
      <c r="D32" s="6">
        <v>60</v>
      </c>
      <c r="E32" s="6">
        <v>25</v>
      </c>
      <c r="F32" s="6">
        <v>35</v>
      </c>
      <c r="G32" s="7">
        <v>0</v>
      </c>
      <c r="H32" s="7">
        <v>0.4</v>
      </c>
      <c r="I32" s="7">
        <v>0.6</v>
      </c>
    </row>
    <row r="33" spans="1:9" x14ac:dyDescent="0.35">
      <c r="A33" s="4" t="s">
        <v>175</v>
      </c>
      <c r="B33" s="6">
        <v>55</v>
      </c>
      <c r="C33" s="7">
        <v>0</v>
      </c>
      <c r="D33" s="6">
        <v>45</v>
      </c>
      <c r="E33" s="6">
        <v>20</v>
      </c>
      <c r="F33" s="6">
        <v>25</v>
      </c>
      <c r="G33" s="7">
        <v>0</v>
      </c>
      <c r="H33" s="7">
        <v>0.44</v>
      </c>
      <c r="I33" s="7">
        <v>0.56000000000000005</v>
      </c>
    </row>
    <row r="34" spans="1:9" x14ac:dyDescent="0.35">
      <c r="A34" s="4" t="s">
        <v>176</v>
      </c>
      <c r="B34" s="6">
        <v>60</v>
      </c>
      <c r="C34" s="7">
        <v>0</v>
      </c>
      <c r="D34" s="6">
        <v>50</v>
      </c>
      <c r="E34" s="6">
        <v>20</v>
      </c>
      <c r="F34" s="6">
        <v>30</v>
      </c>
      <c r="G34" s="7">
        <v>0</v>
      </c>
      <c r="H34" s="7">
        <v>0.43</v>
      </c>
      <c r="I34" s="7">
        <v>0.56999999999999995</v>
      </c>
    </row>
    <row r="35" spans="1:9" x14ac:dyDescent="0.35">
      <c r="A35" s="4" t="s">
        <v>177</v>
      </c>
      <c r="B35" s="6">
        <v>460</v>
      </c>
      <c r="C35" s="7">
        <v>0.01</v>
      </c>
      <c r="D35" s="6">
        <v>415</v>
      </c>
      <c r="E35" s="6">
        <v>200</v>
      </c>
      <c r="F35" s="6">
        <v>215</v>
      </c>
      <c r="G35" s="7">
        <v>0.01</v>
      </c>
      <c r="H35" s="7">
        <v>0.48</v>
      </c>
      <c r="I35" s="7">
        <v>0.52</v>
      </c>
    </row>
    <row r="36" spans="1:9" x14ac:dyDescent="0.35">
      <c r="A36" s="4" t="s">
        <v>178</v>
      </c>
      <c r="B36" s="6">
        <v>380</v>
      </c>
      <c r="C36" s="7">
        <v>0.01</v>
      </c>
      <c r="D36" s="6">
        <v>340</v>
      </c>
      <c r="E36" s="6">
        <v>180</v>
      </c>
      <c r="F36" s="6">
        <v>160</v>
      </c>
      <c r="G36" s="7">
        <v>0.01</v>
      </c>
      <c r="H36" s="7">
        <v>0.53</v>
      </c>
      <c r="I36" s="7">
        <v>0.47</v>
      </c>
    </row>
    <row r="37" spans="1:9" x14ac:dyDescent="0.35">
      <c r="A37" s="4" t="s">
        <v>69</v>
      </c>
      <c r="B37" s="6">
        <v>5720</v>
      </c>
      <c r="C37" s="7">
        <v>0.09</v>
      </c>
      <c r="D37" s="6">
        <v>5070</v>
      </c>
      <c r="E37" s="6">
        <v>3010</v>
      </c>
      <c r="F37" s="6">
        <v>2060</v>
      </c>
      <c r="G37" s="7">
        <v>0.09</v>
      </c>
      <c r="H37" s="7">
        <v>0.59</v>
      </c>
      <c r="I37" s="7">
        <v>0.41</v>
      </c>
    </row>
    <row r="38" spans="1:9" x14ac:dyDescent="0.35">
      <c r="A38" s="4" t="s">
        <v>70</v>
      </c>
      <c r="B38" s="6">
        <v>25</v>
      </c>
      <c r="C38" s="7">
        <v>0</v>
      </c>
      <c r="D38" s="6">
        <v>25</v>
      </c>
      <c r="E38" s="6">
        <v>15</v>
      </c>
      <c r="F38" s="6">
        <v>10</v>
      </c>
      <c r="G38" s="7">
        <v>0</v>
      </c>
      <c r="H38" s="7">
        <v>0.54</v>
      </c>
      <c r="I38" s="7">
        <v>0.46</v>
      </c>
    </row>
    <row r="39" spans="1:9" x14ac:dyDescent="0.35">
      <c r="A39" s="8" t="s">
        <v>71</v>
      </c>
      <c r="B39" s="9">
        <v>61810</v>
      </c>
      <c r="C39" s="10">
        <v>1</v>
      </c>
      <c r="D39" s="9">
        <v>56175</v>
      </c>
      <c r="E39" s="9">
        <v>27140</v>
      </c>
      <c r="F39" s="9">
        <v>29035</v>
      </c>
      <c r="G39" s="10">
        <v>1</v>
      </c>
      <c r="H39" s="10">
        <v>0.48</v>
      </c>
      <c r="I39" s="10">
        <v>0.52</v>
      </c>
    </row>
    <row r="41" spans="1:9" x14ac:dyDescent="0.35">
      <c r="A41" s="11" t="s">
        <v>181</v>
      </c>
    </row>
    <row r="42" spans="1:9" ht="124" x14ac:dyDescent="0.35">
      <c r="A42" s="3" t="s">
        <v>167</v>
      </c>
      <c r="B42" s="5" t="s">
        <v>55</v>
      </c>
      <c r="C42" s="5" t="s">
        <v>56</v>
      </c>
      <c r="D42" s="5" t="s">
        <v>57</v>
      </c>
      <c r="E42" s="5" t="s">
        <v>58</v>
      </c>
      <c r="F42" s="5" t="s">
        <v>59</v>
      </c>
      <c r="G42" s="5" t="s">
        <v>60</v>
      </c>
      <c r="H42" s="5" t="s">
        <v>61</v>
      </c>
      <c r="I42" s="5" t="s">
        <v>62</v>
      </c>
    </row>
    <row r="43" spans="1:9" x14ac:dyDescent="0.35">
      <c r="A43" s="4" t="s">
        <v>168</v>
      </c>
      <c r="B43" s="6">
        <v>15055</v>
      </c>
      <c r="C43" s="7">
        <v>0.62</v>
      </c>
      <c r="D43" s="6">
        <v>14860</v>
      </c>
      <c r="E43" s="6">
        <v>10355</v>
      </c>
      <c r="F43" s="6">
        <v>4505</v>
      </c>
      <c r="G43" s="7">
        <v>0.62</v>
      </c>
      <c r="H43" s="7">
        <v>0.7</v>
      </c>
      <c r="I43" s="7">
        <v>0.3</v>
      </c>
    </row>
    <row r="44" spans="1:9" x14ac:dyDescent="0.35">
      <c r="A44" s="4" t="s">
        <v>169</v>
      </c>
      <c r="B44" s="6">
        <v>2245</v>
      </c>
      <c r="C44" s="7">
        <v>0.09</v>
      </c>
      <c r="D44" s="6">
        <v>2200</v>
      </c>
      <c r="E44" s="6">
        <v>1435</v>
      </c>
      <c r="F44" s="6">
        <v>760</v>
      </c>
      <c r="G44" s="7">
        <v>0.09</v>
      </c>
      <c r="H44" s="7">
        <v>0.65</v>
      </c>
      <c r="I44" s="7">
        <v>0.35</v>
      </c>
    </row>
    <row r="45" spans="1:9" x14ac:dyDescent="0.35">
      <c r="A45" s="4" t="s">
        <v>170</v>
      </c>
      <c r="B45" s="6">
        <v>1020</v>
      </c>
      <c r="C45" s="7">
        <v>0.04</v>
      </c>
      <c r="D45" s="6">
        <v>1000</v>
      </c>
      <c r="E45" s="6">
        <v>590</v>
      </c>
      <c r="F45" s="6">
        <v>410</v>
      </c>
      <c r="G45" s="7">
        <v>0.04</v>
      </c>
      <c r="H45" s="7">
        <v>0.59</v>
      </c>
      <c r="I45" s="7">
        <v>0.41</v>
      </c>
    </row>
    <row r="46" spans="1:9" x14ac:dyDescent="0.35">
      <c r="A46" s="4" t="s">
        <v>171</v>
      </c>
      <c r="B46" s="6">
        <v>1215</v>
      </c>
      <c r="C46" s="7">
        <v>0.05</v>
      </c>
      <c r="D46" s="6">
        <v>1165</v>
      </c>
      <c r="E46" s="6">
        <v>695</v>
      </c>
      <c r="F46" s="6">
        <v>470</v>
      </c>
      <c r="G46" s="7">
        <v>0.05</v>
      </c>
      <c r="H46" s="7">
        <v>0.6</v>
      </c>
      <c r="I46" s="7">
        <v>0.4</v>
      </c>
    </row>
    <row r="47" spans="1:9" x14ac:dyDescent="0.35">
      <c r="A47" s="4" t="s">
        <v>172</v>
      </c>
      <c r="B47" s="6">
        <v>1850</v>
      </c>
      <c r="C47" s="7">
        <v>0.08</v>
      </c>
      <c r="D47" s="6">
        <v>1755</v>
      </c>
      <c r="E47" s="6">
        <v>1080</v>
      </c>
      <c r="F47" s="6">
        <v>675</v>
      </c>
      <c r="G47" s="7">
        <v>7.0000000000000007E-2</v>
      </c>
      <c r="H47" s="7">
        <v>0.62</v>
      </c>
      <c r="I47" s="7">
        <v>0.38</v>
      </c>
    </row>
    <row r="48" spans="1:9" x14ac:dyDescent="0.35">
      <c r="A48" s="4" t="s">
        <v>173</v>
      </c>
      <c r="B48" s="6">
        <v>30</v>
      </c>
      <c r="C48" s="7">
        <v>0</v>
      </c>
      <c r="D48" s="6">
        <v>30</v>
      </c>
      <c r="E48" s="6">
        <v>15</v>
      </c>
      <c r="F48" s="6">
        <v>15</v>
      </c>
      <c r="G48" s="7">
        <v>0</v>
      </c>
      <c r="H48" s="7">
        <v>0.55000000000000004</v>
      </c>
      <c r="I48" s="7">
        <v>0.45</v>
      </c>
    </row>
    <row r="49" spans="1:9" x14ac:dyDescent="0.35">
      <c r="A49" s="4" t="s">
        <v>174</v>
      </c>
      <c r="B49" s="6">
        <v>60</v>
      </c>
      <c r="C49" s="7">
        <v>0</v>
      </c>
      <c r="D49" s="6">
        <v>55</v>
      </c>
      <c r="E49" s="6">
        <v>25</v>
      </c>
      <c r="F49" s="6">
        <v>35</v>
      </c>
      <c r="G49" s="7">
        <v>0</v>
      </c>
      <c r="H49" s="7">
        <v>0.4</v>
      </c>
      <c r="I49" s="7">
        <v>0.6</v>
      </c>
    </row>
    <row r="50" spans="1:9" x14ac:dyDescent="0.35">
      <c r="A50" s="4" t="s">
        <v>175</v>
      </c>
      <c r="B50" s="6">
        <v>15</v>
      </c>
      <c r="C50" s="7">
        <v>0</v>
      </c>
      <c r="D50" s="6">
        <v>15</v>
      </c>
      <c r="E50" s="6">
        <v>10</v>
      </c>
      <c r="F50" s="6">
        <v>5</v>
      </c>
      <c r="G50" s="7">
        <v>0</v>
      </c>
      <c r="H50" s="7">
        <v>0.56000000000000005</v>
      </c>
      <c r="I50" s="7">
        <v>0.44</v>
      </c>
    </row>
    <row r="51" spans="1:9" x14ac:dyDescent="0.35">
      <c r="A51" s="4" t="s">
        <v>176</v>
      </c>
      <c r="B51" s="6">
        <v>105</v>
      </c>
      <c r="C51" s="7">
        <v>0</v>
      </c>
      <c r="D51" s="6">
        <v>95</v>
      </c>
      <c r="E51" s="6">
        <v>15</v>
      </c>
      <c r="F51" s="6">
        <v>80</v>
      </c>
      <c r="G51" s="7">
        <v>0</v>
      </c>
      <c r="H51" s="7">
        <v>0.17</v>
      </c>
      <c r="I51" s="7">
        <v>0.83</v>
      </c>
    </row>
    <row r="52" spans="1:9" x14ac:dyDescent="0.35">
      <c r="A52" s="4" t="s">
        <v>177</v>
      </c>
      <c r="B52" s="6">
        <v>75</v>
      </c>
      <c r="C52" s="7">
        <v>0</v>
      </c>
      <c r="D52" s="6">
        <v>75</v>
      </c>
      <c r="E52" s="6">
        <v>55</v>
      </c>
      <c r="F52" s="6">
        <v>20</v>
      </c>
      <c r="G52" s="7">
        <v>0</v>
      </c>
      <c r="H52" s="7">
        <v>0.72</v>
      </c>
      <c r="I52" s="7">
        <v>0.28000000000000003</v>
      </c>
    </row>
    <row r="53" spans="1:9" x14ac:dyDescent="0.35">
      <c r="A53" s="4" t="s">
        <v>178</v>
      </c>
      <c r="B53" s="6">
        <v>95</v>
      </c>
      <c r="C53" s="7">
        <v>0</v>
      </c>
      <c r="D53" s="6">
        <v>90</v>
      </c>
      <c r="E53" s="6">
        <v>60</v>
      </c>
      <c r="F53" s="6">
        <v>30</v>
      </c>
      <c r="G53" s="7">
        <v>0</v>
      </c>
      <c r="H53" s="7">
        <v>0.67</v>
      </c>
      <c r="I53" s="7">
        <v>0.33</v>
      </c>
    </row>
    <row r="54" spans="1:9" x14ac:dyDescent="0.35">
      <c r="A54" s="4" t="s">
        <v>69</v>
      </c>
      <c r="B54" s="6">
        <v>2595</v>
      </c>
      <c r="C54" s="7">
        <v>0.11</v>
      </c>
      <c r="D54" s="6">
        <v>2495</v>
      </c>
      <c r="E54" s="6">
        <v>1825</v>
      </c>
      <c r="F54" s="6">
        <v>675</v>
      </c>
      <c r="G54" s="7">
        <v>0.1</v>
      </c>
      <c r="H54" s="7">
        <v>0.73</v>
      </c>
      <c r="I54" s="7">
        <v>0.27</v>
      </c>
    </row>
    <row r="55" spans="1:9" x14ac:dyDescent="0.35">
      <c r="A55" s="4" t="s">
        <v>70</v>
      </c>
      <c r="B55" s="6">
        <v>0</v>
      </c>
      <c r="C55" s="7">
        <v>0</v>
      </c>
      <c r="D55" s="6">
        <v>0</v>
      </c>
      <c r="E55" s="6">
        <v>0</v>
      </c>
      <c r="F55" s="6">
        <v>0</v>
      </c>
      <c r="G55" s="7">
        <v>0</v>
      </c>
      <c r="H55" s="7">
        <v>0</v>
      </c>
      <c r="I55" s="7">
        <v>0</v>
      </c>
    </row>
    <row r="56" spans="1:9" x14ac:dyDescent="0.35">
      <c r="A56" s="8" t="s">
        <v>71</v>
      </c>
      <c r="B56" s="9">
        <v>24365</v>
      </c>
      <c r="C56" s="10">
        <v>1</v>
      </c>
      <c r="D56" s="9">
        <v>23845</v>
      </c>
      <c r="E56" s="9">
        <v>16165</v>
      </c>
      <c r="F56" s="9">
        <v>7680</v>
      </c>
      <c r="G56" s="10">
        <v>1</v>
      </c>
      <c r="H56" s="10">
        <v>0.68</v>
      </c>
      <c r="I56" s="10">
        <v>0.32</v>
      </c>
    </row>
    <row r="57" spans="1:9" x14ac:dyDescent="0.35">
      <c r="A57" s="4"/>
    </row>
    <row r="58" spans="1:9" x14ac:dyDescent="0.35">
      <c r="A58" s="11" t="s">
        <v>182</v>
      </c>
    </row>
    <row r="59" spans="1:9" ht="124" x14ac:dyDescent="0.35">
      <c r="A59" s="3" t="s">
        <v>167</v>
      </c>
      <c r="B59" s="5" t="s">
        <v>55</v>
      </c>
      <c r="C59" s="5" t="s">
        <v>56</v>
      </c>
      <c r="D59" s="5" t="s">
        <v>57</v>
      </c>
      <c r="E59" s="5" t="s">
        <v>58</v>
      </c>
      <c r="F59" s="5" t="s">
        <v>59</v>
      </c>
      <c r="G59" s="5" t="s">
        <v>60</v>
      </c>
      <c r="H59" s="5" t="s">
        <v>61</v>
      </c>
      <c r="I59" s="5" t="s">
        <v>62</v>
      </c>
    </row>
    <row r="60" spans="1:9" x14ac:dyDescent="0.35">
      <c r="A60" s="4" t="s">
        <v>168</v>
      </c>
      <c r="B60" s="6">
        <v>5650</v>
      </c>
      <c r="C60" s="7">
        <v>0.49</v>
      </c>
      <c r="D60" s="6">
        <v>3820</v>
      </c>
      <c r="E60" s="6">
        <v>3130</v>
      </c>
      <c r="F60" s="6">
        <v>690</v>
      </c>
      <c r="G60" s="7">
        <v>0.49</v>
      </c>
      <c r="H60" s="7">
        <v>0.82</v>
      </c>
      <c r="I60" s="7">
        <v>0.18</v>
      </c>
    </row>
    <row r="61" spans="1:9" x14ac:dyDescent="0.35">
      <c r="A61" s="4" t="s">
        <v>169</v>
      </c>
      <c r="B61" s="6">
        <v>1170</v>
      </c>
      <c r="C61" s="7">
        <v>0.1</v>
      </c>
      <c r="D61" s="6">
        <v>805</v>
      </c>
      <c r="E61" s="6">
        <v>675</v>
      </c>
      <c r="F61" s="6">
        <v>130</v>
      </c>
      <c r="G61" s="7">
        <v>0.1</v>
      </c>
      <c r="H61" s="7">
        <v>0.84</v>
      </c>
      <c r="I61" s="7">
        <v>0.16</v>
      </c>
    </row>
    <row r="62" spans="1:9" x14ac:dyDescent="0.35">
      <c r="A62" s="4" t="s">
        <v>170</v>
      </c>
      <c r="B62" s="6">
        <v>1420</v>
      </c>
      <c r="C62" s="7">
        <v>0.12</v>
      </c>
      <c r="D62" s="6">
        <v>970</v>
      </c>
      <c r="E62" s="6">
        <v>825</v>
      </c>
      <c r="F62" s="6">
        <v>145</v>
      </c>
      <c r="G62" s="7">
        <v>0.12</v>
      </c>
      <c r="H62" s="7">
        <v>0.85</v>
      </c>
      <c r="I62" s="7">
        <v>0.15</v>
      </c>
    </row>
    <row r="63" spans="1:9" x14ac:dyDescent="0.35">
      <c r="A63" s="4" t="s">
        <v>171</v>
      </c>
      <c r="B63" s="6">
        <v>460</v>
      </c>
      <c r="C63" s="7">
        <v>0.04</v>
      </c>
      <c r="D63" s="6">
        <v>300</v>
      </c>
      <c r="E63" s="6">
        <v>255</v>
      </c>
      <c r="F63" s="6">
        <v>45</v>
      </c>
      <c r="G63" s="7">
        <v>0.04</v>
      </c>
      <c r="H63" s="7">
        <v>0.85</v>
      </c>
      <c r="I63" s="7">
        <v>0.15</v>
      </c>
    </row>
    <row r="64" spans="1:9" x14ac:dyDescent="0.35">
      <c r="A64" s="4" t="s">
        <v>172</v>
      </c>
      <c r="B64" s="6">
        <v>390</v>
      </c>
      <c r="C64" s="7">
        <v>0.03</v>
      </c>
      <c r="D64" s="6">
        <v>235</v>
      </c>
      <c r="E64" s="6">
        <v>180</v>
      </c>
      <c r="F64" s="6">
        <v>50</v>
      </c>
      <c r="G64" s="7">
        <v>0.03</v>
      </c>
      <c r="H64" s="7">
        <v>0.78</v>
      </c>
      <c r="I64" s="7">
        <v>0.22</v>
      </c>
    </row>
    <row r="65" spans="1:9" x14ac:dyDescent="0.35">
      <c r="A65" s="4" t="s">
        <v>173</v>
      </c>
      <c r="B65" s="6">
        <v>20</v>
      </c>
      <c r="C65" s="7">
        <v>0</v>
      </c>
      <c r="D65" s="6">
        <v>15</v>
      </c>
      <c r="E65" s="6">
        <v>10</v>
      </c>
      <c r="F65" s="6">
        <v>5</v>
      </c>
      <c r="G65" s="7">
        <v>0</v>
      </c>
      <c r="H65" s="7">
        <v>0.79</v>
      </c>
      <c r="I65" s="7">
        <v>0.21</v>
      </c>
    </row>
    <row r="66" spans="1:9" x14ac:dyDescent="0.35">
      <c r="A66" s="4" t="s">
        <v>174</v>
      </c>
      <c r="B66" s="6">
        <v>15</v>
      </c>
      <c r="C66" s="7">
        <v>0</v>
      </c>
      <c r="D66" s="6">
        <v>10</v>
      </c>
      <c r="E66" s="6" t="s">
        <v>76</v>
      </c>
      <c r="F66" s="6" t="s">
        <v>76</v>
      </c>
      <c r="G66" s="7">
        <v>0</v>
      </c>
      <c r="H66" s="6" t="s">
        <v>76</v>
      </c>
      <c r="I66" s="7" t="s">
        <v>76</v>
      </c>
    </row>
    <row r="67" spans="1:9" x14ac:dyDescent="0.35">
      <c r="A67" s="4" t="s">
        <v>175</v>
      </c>
      <c r="B67" s="6">
        <v>5</v>
      </c>
      <c r="C67" s="7">
        <v>0</v>
      </c>
      <c r="D67" s="6">
        <v>5</v>
      </c>
      <c r="E67" s="6">
        <v>5</v>
      </c>
      <c r="F67" s="6">
        <v>0</v>
      </c>
      <c r="G67" s="7">
        <v>0</v>
      </c>
      <c r="H67" s="7">
        <v>1</v>
      </c>
      <c r="I67" s="7">
        <v>0</v>
      </c>
    </row>
    <row r="68" spans="1:9" x14ac:dyDescent="0.35">
      <c r="A68" s="4" t="s">
        <v>176</v>
      </c>
      <c r="B68" s="6">
        <v>10</v>
      </c>
      <c r="C68" s="7">
        <v>0</v>
      </c>
      <c r="D68" s="6">
        <v>10</v>
      </c>
      <c r="E68" s="6" t="s">
        <v>76</v>
      </c>
      <c r="F68" s="6" t="s">
        <v>76</v>
      </c>
      <c r="G68" s="7">
        <v>0</v>
      </c>
      <c r="H68" s="6" t="s">
        <v>76</v>
      </c>
      <c r="I68" s="7" t="s">
        <v>76</v>
      </c>
    </row>
    <row r="69" spans="1:9" x14ac:dyDescent="0.35">
      <c r="A69" s="4" t="s">
        <v>177</v>
      </c>
      <c r="B69" s="6">
        <v>60</v>
      </c>
      <c r="C69" s="7">
        <v>0.01</v>
      </c>
      <c r="D69" s="6">
        <v>45</v>
      </c>
      <c r="E69" s="6">
        <v>35</v>
      </c>
      <c r="F69" s="6">
        <v>10</v>
      </c>
      <c r="G69" s="7">
        <v>0.01</v>
      </c>
      <c r="H69" s="7">
        <v>0.82</v>
      </c>
      <c r="I69" s="7">
        <v>0.18</v>
      </c>
    </row>
    <row r="70" spans="1:9" x14ac:dyDescent="0.35">
      <c r="A70" s="4" t="s">
        <v>178</v>
      </c>
      <c r="B70" s="6">
        <v>60</v>
      </c>
      <c r="C70" s="7">
        <v>0.01</v>
      </c>
      <c r="D70" s="6">
        <v>40</v>
      </c>
      <c r="E70" s="6" t="s">
        <v>76</v>
      </c>
      <c r="F70" s="6" t="s">
        <v>76</v>
      </c>
      <c r="G70" s="7">
        <v>0.01</v>
      </c>
      <c r="H70" s="6" t="s">
        <v>76</v>
      </c>
      <c r="I70" s="7" t="s">
        <v>76</v>
      </c>
    </row>
    <row r="71" spans="1:9" x14ac:dyDescent="0.35">
      <c r="A71" s="4" t="s">
        <v>69</v>
      </c>
      <c r="B71" s="6">
        <v>2265</v>
      </c>
      <c r="C71" s="7">
        <v>0.2</v>
      </c>
      <c r="D71" s="6">
        <v>1610</v>
      </c>
      <c r="E71" s="6">
        <v>1390</v>
      </c>
      <c r="F71" s="6">
        <v>215</v>
      </c>
      <c r="G71" s="7">
        <v>0.2</v>
      </c>
      <c r="H71" s="7">
        <v>0.87</v>
      </c>
      <c r="I71" s="7">
        <v>0.13</v>
      </c>
    </row>
    <row r="72" spans="1:9" x14ac:dyDescent="0.35">
      <c r="A72" s="4" t="s">
        <v>70</v>
      </c>
      <c r="B72" s="6">
        <v>0</v>
      </c>
      <c r="C72" s="7">
        <v>0</v>
      </c>
      <c r="D72" s="6">
        <v>0</v>
      </c>
      <c r="E72" s="6">
        <v>0</v>
      </c>
      <c r="F72" s="6">
        <v>0</v>
      </c>
      <c r="G72" s="7">
        <v>0</v>
      </c>
      <c r="H72" s="7">
        <v>0</v>
      </c>
      <c r="I72" s="7">
        <v>0</v>
      </c>
    </row>
    <row r="73" spans="1:9" x14ac:dyDescent="0.35">
      <c r="A73" s="8" t="s">
        <v>71</v>
      </c>
      <c r="B73" s="9">
        <v>11525</v>
      </c>
      <c r="C73" s="10">
        <v>1</v>
      </c>
      <c r="D73" s="9">
        <v>7860</v>
      </c>
      <c r="E73" s="9">
        <v>6565</v>
      </c>
      <c r="F73" s="9">
        <v>1295</v>
      </c>
      <c r="G73" s="10">
        <v>1</v>
      </c>
      <c r="H73" s="10">
        <v>0.84</v>
      </c>
      <c r="I73" s="10">
        <v>0.16</v>
      </c>
    </row>
    <row r="74" spans="1:9" x14ac:dyDescent="0.35">
      <c r="A74" s="4"/>
    </row>
    <row r="75" spans="1:9" x14ac:dyDescent="0.35">
      <c r="A75" s="11" t="s">
        <v>183</v>
      </c>
    </row>
    <row r="76" spans="1:9" ht="124" x14ac:dyDescent="0.35">
      <c r="A76" s="3" t="s">
        <v>167</v>
      </c>
      <c r="B76" s="5" t="s">
        <v>55</v>
      </c>
      <c r="C76" s="5" t="s">
        <v>56</v>
      </c>
      <c r="D76" s="5" t="s">
        <v>57</v>
      </c>
      <c r="E76" s="5" t="s">
        <v>58</v>
      </c>
      <c r="F76" s="5" t="s">
        <v>59</v>
      </c>
      <c r="G76" s="5" t="s">
        <v>60</v>
      </c>
      <c r="H76" s="5" t="s">
        <v>61</v>
      </c>
      <c r="I76" s="5" t="s">
        <v>62</v>
      </c>
    </row>
    <row r="77" spans="1:9" x14ac:dyDescent="0.35">
      <c r="A77" s="4" t="s">
        <v>168</v>
      </c>
      <c r="B77" s="6">
        <v>9080</v>
      </c>
      <c r="C77" s="7">
        <v>0.67</v>
      </c>
      <c r="D77" s="6">
        <v>7185</v>
      </c>
      <c r="E77" s="6">
        <v>5845</v>
      </c>
      <c r="F77" s="6">
        <v>1340</v>
      </c>
      <c r="G77" s="7">
        <v>0.66</v>
      </c>
      <c r="H77" s="7">
        <v>0.81</v>
      </c>
      <c r="I77" s="7">
        <v>0.19</v>
      </c>
    </row>
    <row r="78" spans="1:9" x14ac:dyDescent="0.35">
      <c r="A78" s="4" t="s">
        <v>169</v>
      </c>
      <c r="B78" s="6">
        <v>1535</v>
      </c>
      <c r="C78" s="7">
        <v>0.11</v>
      </c>
      <c r="D78" s="6">
        <v>1230</v>
      </c>
      <c r="E78" s="6">
        <v>1005</v>
      </c>
      <c r="F78" s="6">
        <v>225</v>
      </c>
      <c r="G78" s="7">
        <v>0.11</v>
      </c>
      <c r="H78" s="7">
        <v>0.82</v>
      </c>
      <c r="I78" s="7">
        <v>0.18</v>
      </c>
    </row>
    <row r="79" spans="1:9" x14ac:dyDescent="0.35">
      <c r="A79" s="4" t="s">
        <v>170</v>
      </c>
      <c r="B79" s="6">
        <v>1120</v>
      </c>
      <c r="C79" s="7">
        <v>0.08</v>
      </c>
      <c r="D79" s="6">
        <v>910</v>
      </c>
      <c r="E79" s="6">
        <v>745</v>
      </c>
      <c r="F79" s="6">
        <v>170</v>
      </c>
      <c r="G79" s="7">
        <v>0.08</v>
      </c>
      <c r="H79" s="7">
        <v>0.82</v>
      </c>
      <c r="I79" s="7">
        <v>0.18</v>
      </c>
    </row>
    <row r="80" spans="1:9" x14ac:dyDescent="0.35">
      <c r="A80" s="4" t="s">
        <v>171</v>
      </c>
      <c r="B80" s="6">
        <v>565</v>
      </c>
      <c r="C80" s="7">
        <v>0.04</v>
      </c>
      <c r="D80" s="6">
        <v>440</v>
      </c>
      <c r="E80" s="6">
        <v>365</v>
      </c>
      <c r="F80" s="6">
        <v>70</v>
      </c>
      <c r="G80" s="7">
        <v>0.04</v>
      </c>
      <c r="H80" s="7">
        <v>0.84</v>
      </c>
      <c r="I80" s="7">
        <v>0.16</v>
      </c>
    </row>
    <row r="81" spans="1:9" x14ac:dyDescent="0.35">
      <c r="A81" s="4" t="s">
        <v>172</v>
      </c>
      <c r="B81" s="6">
        <v>275</v>
      </c>
      <c r="C81" s="7">
        <v>0.02</v>
      </c>
      <c r="D81" s="6">
        <v>215</v>
      </c>
      <c r="E81" s="6">
        <v>160</v>
      </c>
      <c r="F81" s="6">
        <v>50</v>
      </c>
      <c r="G81" s="7">
        <v>0.02</v>
      </c>
      <c r="H81" s="7">
        <v>0.76</v>
      </c>
      <c r="I81" s="7">
        <v>0.24</v>
      </c>
    </row>
    <row r="82" spans="1:9" x14ac:dyDescent="0.35">
      <c r="A82" s="4" t="s">
        <v>173</v>
      </c>
      <c r="B82" s="6">
        <v>25</v>
      </c>
      <c r="C82" s="7">
        <v>0</v>
      </c>
      <c r="D82" s="6">
        <v>20</v>
      </c>
      <c r="E82" s="6">
        <v>20</v>
      </c>
      <c r="F82" s="6">
        <v>0</v>
      </c>
      <c r="G82" s="7">
        <v>0</v>
      </c>
      <c r="H82" s="7">
        <v>1</v>
      </c>
      <c r="I82" s="7">
        <v>0</v>
      </c>
    </row>
    <row r="83" spans="1:9" x14ac:dyDescent="0.35">
      <c r="A83" s="4" t="s">
        <v>174</v>
      </c>
      <c r="B83" s="6">
        <v>10</v>
      </c>
      <c r="C83" s="7">
        <v>0</v>
      </c>
      <c r="D83" s="6">
        <v>10</v>
      </c>
      <c r="E83" s="6" t="s">
        <v>76</v>
      </c>
      <c r="F83" s="6" t="s">
        <v>76</v>
      </c>
      <c r="G83" s="7">
        <v>0</v>
      </c>
      <c r="H83" s="6" t="s">
        <v>76</v>
      </c>
      <c r="I83" s="7" t="s">
        <v>76</v>
      </c>
    </row>
    <row r="84" spans="1:9" x14ac:dyDescent="0.35">
      <c r="A84" s="4" t="s">
        <v>175</v>
      </c>
      <c r="B84" s="6">
        <v>10</v>
      </c>
      <c r="C84" s="7">
        <v>0</v>
      </c>
      <c r="D84" s="6">
        <v>5</v>
      </c>
      <c r="E84" s="6" t="s">
        <v>76</v>
      </c>
      <c r="F84" s="6" t="s">
        <v>76</v>
      </c>
      <c r="G84" s="7">
        <v>0</v>
      </c>
      <c r="H84" s="6" t="s">
        <v>76</v>
      </c>
      <c r="I84" s="7" t="s">
        <v>76</v>
      </c>
    </row>
    <row r="85" spans="1:9" x14ac:dyDescent="0.35">
      <c r="A85" s="4" t="s">
        <v>176</v>
      </c>
      <c r="B85" s="6">
        <v>25</v>
      </c>
      <c r="C85" s="7">
        <v>0</v>
      </c>
      <c r="D85" s="6">
        <v>25</v>
      </c>
      <c r="E85" s="6">
        <v>15</v>
      </c>
      <c r="F85" s="6">
        <v>10</v>
      </c>
      <c r="G85" s="7">
        <v>0</v>
      </c>
      <c r="H85" s="7">
        <v>0.68</v>
      </c>
      <c r="I85" s="7">
        <v>0.32</v>
      </c>
    </row>
    <row r="86" spans="1:9" x14ac:dyDescent="0.35">
      <c r="A86" s="4" t="s">
        <v>177</v>
      </c>
      <c r="B86" s="6">
        <v>60</v>
      </c>
      <c r="C86" s="7">
        <v>0</v>
      </c>
      <c r="D86" s="6">
        <v>50</v>
      </c>
      <c r="E86" s="6">
        <v>40</v>
      </c>
      <c r="F86" s="6">
        <v>10</v>
      </c>
      <c r="G86" s="7">
        <v>0</v>
      </c>
      <c r="H86" s="7">
        <v>0.79</v>
      </c>
      <c r="I86" s="7">
        <v>0.21</v>
      </c>
    </row>
    <row r="87" spans="1:9" x14ac:dyDescent="0.35">
      <c r="A87" s="4" t="s">
        <v>178</v>
      </c>
      <c r="B87" s="6">
        <v>45</v>
      </c>
      <c r="C87" s="7">
        <v>0</v>
      </c>
      <c r="D87" s="6">
        <v>30</v>
      </c>
      <c r="E87" s="6">
        <v>25</v>
      </c>
      <c r="F87" s="6">
        <v>5</v>
      </c>
      <c r="G87" s="7">
        <v>0</v>
      </c>
      <c r="H87" s="7">
        <v>0.83</v>
      </c>
      <c r="I87" s="7">
        <v>0.17</v>
      </c>
    </row>
    <row r="88" spans="1:9" x14ac:dyDescent="0.35">
      <c r="A88" s="4" t="s">
        <v>69</v>
      </c>
      <c r="B88" s="6">
        <v>905</v>
      </c>
      <c r="C88" s="7">
        <v>7.0000000000000007E-2</v>
      </c>
      <c r="D88" s="6">
        <v>700</v>
      </c>
      <c r="E88" s="6">
        <v>590</v>
      </c>
      <c r="F88" s="6">
        <v>110</v>
      </c>
      <c r="G88" s="7">
        <v>0.06</v>
      </c>
      <c r="H88" s="7">
        <v>0.85</v>
      </c>
      <c r="I88" s="7">
        <v>0.15</v>
      </c>
    </row>
    <row r="89" spans="1:9" x14ac:dyDescent="0.35">
      <c r="A89" s="4" t="s">
        <v>70</v>
      </c>
      <c r="B89" s="6">
        <v>5</v>
      </c>
      <c r="C89" s="7">
        <v>0</v>
      </c>
      <c r="D89" s="6">
        <v>5</v>
      </c>
      <c r="E89" s="6" t="s">
        <v>72</v>
      </c>
      <c r="F89" s="6" t="s">
        <v>72</v>
      </c>
      <c r="G89" s="7">
        <v>0</v>
      </c>
      <c r="H89" s="7">
        <v>0.67</v>
      </c>
      <c r="I89" s="7">
        <v>0.33</v>
      </c>
    </row>
    <row r="90" spans="1:9" x14ac:dyDescent="0.35">
      <c r="A90" s="8" t="s">
        <v>71</v>
      </c>
      <c r="B90" s="9">
        <v>13645</v>
      </c>
      <c r="C90" s="10">
        <v>1</v>
      </c>
      <c r="D90" s="9">
        <v>10820</v>
      </c>
      <c r="E90" s="9">
        <v>8825</v>
      </c>
      <c r="F90" s="9">
        <v>1990</v>
      </c>
      <c r="G90" s="10">
        <v>1</v>
      </c>
      <c r="H90" s="10">
        <v>0.82</v>
      </c>
      <c r="I90" s="10">
        <v>0.18</v>
      </c>
    </row>
    <row r="91" spans="1:9" x14ac:dyDescent="0.35">
      <c r="A91" s="4"/>
    </row>
    <row r="92" spans="1:9" x14ac:dyDescent="0.35">
      <c r="A92" s="11" t="s">
        <v>184</v>
      </c>
    </row>
    <row r="93" spans="1:9" ht="124" x14ac:dyDescent="0.35">
      <c r="A93" s="3" t="s">
        <v>167</v>
      </c>
      <c r="B93" s="5" t="s">
        <v>55</v>
      </c>
      <c r="C93" s="5" t="s">
        <v>56</v>
      </c>
      <c r="D93" s="5" t="s">
        <v>57</v>
      </c>
      <c r="E93" s="5" t="s">
        <v>58</v>
      </c>
      <c r="F93" s="5" t="s">
        <v>59</v>
      </c>
      <c r="G93" s="5" t="s">
        <v>60</v>
      </c>
      <c r="H93" s="5" t="s">
        <v>61</v>
      </c>
      <c r="I93" s="5" t="s">
        <v>62</v>
      </c>
    </row>
    <row r="94" spans="1:9" x14ac:dyDescent="0.35">
      <c r="A94" s="4" t="s">
        <v>168</v>
      </c>
      <c r="B94" s="6">
        <v>2900</v>
      </c>
      <c r="C94" s="7">
        <v>0.39</v>
      </c>
      <c r="D94" s="6">
        <v>2625</v>
      </c>
      <c r="E94" s="6">
        <v>2150</v>
      </c>
      <c r="F94" s="6">
        <v>480</v>
      </c>
      <c r="G94" s="7">
        <v>0.38</v>
      </c>
      <c r="H94" s="7">
        <v>0.82</v>
      </c>
      <c r="I94" s="7">
        <v>0.18</v>
      </c>
    </row>
    <row r="95" spans="1:9" x14ac:dyDescent="0.35">
      <c r="A95" s="4" t="s">
        <v>169</v>
      </c>
      <c r="B95" s="6">
        <v>925</v>
      </c>
      <c r="C95" s="7">
        <v>0.12</v>
      </c>
      <c r="D95" s="6">
        <v>845</v>
      </c>
      <c r="E95" s="6">
        <v>685</v>
      </c>
      <c r="F95" s="6">
        <v>160</v>
      </c>
      <c r="G95" s="7">
        <v>0.12</v>
      </c>
      <c r="H95" s="7">
        <v>0.81</v>
      </c>
      <c r="I95" s="7">
        <v>0.19</v>
      </c>
    </row>
    <row r="96" spans="1:9" x14ac:dyDescent="0.35">
      <c r="A96" s="4" t="s">
        <v>170</v>
      </c>
      <c r="B96" s="6">
        <v>780</v>
      </c>
      <c r="C96" s="7">
        <v>0.1</v>
      </c>
      <c r="D96" s="6">
        <v>705</v>
      </c>
      <c r="E96" s="6">
        <v>545</v>
      </c>
      <c r="F96" s="6">
        <v>165</v>
      </c>
      <c r="G96" s="7">
        <v>0.1</v>
      </c>
      <c r="H96" s="7">
        <v>0.77</v>
      </c>
      <c r="I96" s="7">
        <v>0.23</v>
      </c>
    </row>
    <row r="97" spans="1:9" x14ac:dyDescent="0.35">
      <c r="A97" s="4" t="s">
        <v>171</v>
      </c>
      <c r="B97" s="6">
        <v>200</v>
      </c>
      <c r="C97" s="7">
        <v>0.03</v>
      </c>
      <c r="D97" s="6">
        <v>160</v>
      </c>
      <c r="E97" s="6">
        <v>120</v>
      </c>
      <c r="F97" s="6">
        <v>40</v>
      </c>
      <c r="G97" s="7">
        <v>0.02</v>
      </c>
      <c r="H97" s="7">
        <v>0.74</v>
      </c>
      <c r="I97" s="7">
        <v>0.26</v>
      </c>
    </row>
    <row r="98" spans="1:9" x14ac:dyDescent="0.35">
      <c r="A98" s="4" t="s">
        <v>172</v>
      </c>
      <c r="B98" s="6">
        <v>70</v>
      </c>
      <c r="C98" s="7">
        <v>0.01</v>
      </c>
      <c r="D98" s="6">
        <v>60</v>
      </c>
      <c r="E98" s="6">
        <v>45</v>
      </c>
      <c r="F98" s="6">
        <v>20</v>
      </c>
      <c r="G98" s="7">
        <v>0.01</v>
      </c>
      <c r="H98" s="7">
        <v>0.7</v>
      </c>
      <c r="I98" s="7">
        <v>0.3</v>
      </c>
    </row>
    <row r="99" spans="1:9" x14ac:dyDescent="0.35">
      <c r="A99" s="4" t="s">
        <v>173</v>
      </c>
      <c r="B99" s="6">
        <v>10</v>
      </c>
      <c r="C99" s="7">
        <v>0</v>
      </c>
      <c r="D99" s="6">
        <v>5</v>
      </c>
      <c r="E99" s="6">
        <v>5</v>
      </c>
      <c r="F99" s="6">
        <v>5</v>
      </c>
      <c r="G99" s="7">
        <v>0</v>
      </c>
      <c r="H99" s="7">
        <v>0.56999999999999995</v>
      </c>
      <c r="I99" s="7">
        <v>0.43</v>
      </c>
    </row>
    <row r="100" spans="1:9" x14ac:dyDescent="0.35">
      <c r="A100" s="4" t="s">
        <v>174</v>
      </c>
      <c r="B100" s="6">
        <v>5</v>
      </c>
      <c r="C100" s="7">
        <v>0</v>
      </c>
      <c r="D100" s="6" t="s">
        <v>76</v>
      </c>
      <c r="E100" s="6" t="s">
        <v>76</v>
      </c>
      <c r="F100" s="6" t="s">
        <v>76</v>
      </c>
      <c r="G100" s="7" t="s">
        <v>76</v>
      </c>
      <c r="H100" s="7" t="s">
        <v>76</v>
      </c>
      <c r="I100" s="6" t="s">
        <v>76</v>
      </c>
    </row>
    <row r="101" spans="1:9" x14ac:dyDescent="0.35">
      <c r="A101" s="4" t="s">
        <v>175</v>
      </c>
      <c r="B101" s="6">
        <v>0</v>
      </c>
      <c r="C101" s="7">
        <v>0</v>
      </c>
      <c r="D101" s="6">
        <v>0</v>
      </c>
      <c r="E101" s="6">
        <v>0</v>
      </c>
      <c r="F101" s="6">
        <v>0</v>
      </c>
      <c r="G101" s="7">
        <v>0</v>
      </c>
      <c r="H101" s="7">
        <v>0</v>
      </c>
      <c r="I101" s="7">
        <v>0</v>
      </c>
    </row>
    <row r="102" spans="1:9" x14ac:dyDescent="0.35">
      <c r="A102" s="4" t="s">
        <v>176</v>
      </c>
      <c r="B102" s="6">
        <v>5</v>
      </c>
      <c r="C102" s="7">
        <v>0</v>
      </c>
      <c r="D102" s="6">
        <v>5</v>
      </c>
      <c r="E102" s="6" t="s">
        <v>76</v>
      </c>
      <c r="F102" s="6" t="s">
        <v>76</v>
      </c>
      <c r="G102" s="7">
        <v>0</v>
      </c>
      <c r="H102" s="6" t="s">
        <v>76</v>
      </c>
      <c r="I102" s="7" t="s">
        <v>76</v>
      </c>
    </row>
    <row r="103" spans="1:9" x14ac:dyDescent="0.35">
      <c r="A103" s="4" t="s">
        <v>177</v>
      </c>
      <c r="B103" s="6">
        <v>15</v>
      </c>
      <c r="C103" s="7">
        <v>0</v>
      </c>
      <c r="D103" s="6">
        <v>15</v>
      </c>
      <c r="E103" s="6" t="s">
        <v>76</v>
      </c>
      <c r="F103" s="6" t="s">
        <v>76</v>
      </c>
      <c r="G103" s="7">
        <v>0</v>
      </c>
      <c r="H103" s="6" t="s">
        <v>76</v>
      </c>
      <c r="I103" s="7" t="s">
        <v>76</v>
      </c>
    </row>
    <row r="104" spans="1:9" x14ac:dyDescent="0.35">
      <c r="A104" s="4" t="s">
        <v>178</v>
      </c>
      <c r="B104" s="6">
        <v>35</v>
      </c>
      <c r="C104" s="7">
        <v>0</v>
      </c>
      <c r="D104" s="6">
        <v>30</v>
      </c>
      <c r="E104" s="6">
        <v>25</v>
      </c>
      <c r="F104" s="6">
        <v>5</v>
      </c>
      <c r="G104" s="7">
        <v>0</v>
      </c>
      <c r="H104" s="7">
        <v>0.82</v>
      </c>
      <c r="I104" s="7">
        <v>0.18</v>
      </c>
    </row>
    <row r="105" spans="1:9" x14ac:dyDescent="0.35">
      <c r="A105" s="4" t="s">
        <v>69</v>
      </c>
      <c r="B105" s="6">
        <v>2570</v>
      </c>
      <c r="C105" s="7">
        <v>0.34</v>
      </c>
      <c r="D105" s="6">
        <v>2375</v>
      </c>
      <c r="E105" s="6">
        <v>2035</v>
      </c>
      <c r="F105" s="6">
        <v>340</v>
      </c>
      <c r="G105" s="7">
        <v>0.35</v>
      </c>
      <c r="H105" s="7">
        <v>0.86</v>
      </c>
      <c r="I105" s="7">
        <v>0.14000000000000001</v>
      </c>
    </row>
    <row r="106" spans="1:9" x14ac:dyDescent="0.35">
      <c r="A106" s="4" t="s">
        <v>70</v>
      </c>
      <c r="B106" s="6" t="s">
        <v>72</v>
      </c>
      <c r="C106" s="7">
        <v>0</v>
      </c>
      <c r="D106" s="6" t="s">
        <v>72</v>
      </c>
      <c r="E106" s="6" t="s">
        <v>72</v>
      </c>
      <c r="F106" s="6">
        <v>0</v>
      </c>
      <c r="G106" s="7">
        <v>0</v>
      </c>
      <c r="H106" s="7">
        <v>1</v>
      </c>
      <c r="I106" s="7">
        <v>0</v>
      </c>
    </row>
    <row r="107" spans="1:9" x14ac:dyDescent="0.35">
      <c r="A107" s="8" t="s">
        <v>71</v>
      </c>
      <c r="B107" s="9">
        <v>7520</v>
      </c>
      <c r="C107" s="10">
        <v>1</v>
      </c>
      <c r="D107" s="9">
        <v>6830</v>
      </c>
      <c r="E107" s="9">
        <v>5620</v>
      </c>
      <c r="F107" s="9">
        <v>1210</v>
      </c>
      <c r="G107" s="10">
        <v>1</v>
      </c>
      <c r="H107" s="10">
        <v>0.82</v>
      </c>
      <c r="I107" s="10">
        <v>0.18</v>
      </c>
    </row>
    <row r="108" spans="1:9" x14ac:dyDescent="0.35">
      <c r="A108" s="4"/>
    </row>
    <row r="109" spans="1:9" x14ac:dyDescent="0.35">
      <c r="A109" s="11" t="s">
        <v>185</v>
      </c>
    </row>
    <row r="110" spans="1:9" ht="124" x14ac:dyDescent="0.35">
      <c r="A110" s="3" t="s">
        <v>167</v>
      </c>
      <c r="B110" s="5" t="s">
        <v>55</v>
      </c>
      <c r="C110" s="5" t="s">
        <v>56</v>
      </c>
      <c r="D110" s="5" t="s">
        <v>57</v>
      </c>
      <c r="E110" s="5" t="s">
        <v>58</v>
      </c>
      <c r="F110" s="5" t="s">
        <v>59</v>
      </c>
      <c r="G110" s="5" t="s">
        <v>60</v>
      </c>
      <c r="H110" s="5" t="s">
        <v>61</v>
      </c>
      <c r="I110" s="5" t="s">
        <v>62</v>
      </c>
    </row>
    <row r="111" spans="1:9" x14ac:dyDescent="0.35">
      <c r="A111" s="4" t="s">
        <v>168</v>
      </c>
      <c r="B111" s="6">
        <v>1210</v>
      </c>
      <c r="C111" s="7">
        <v>0.75</v>
      </c>
      <c r="D111" s="6">
        <v>1175</v>
      </c>
      <c r="E111" s="6">
        <v>470</v>
      </c>
      <c r="F111" s="6">
        <v>705</v>
      </c>
      <c r="G111" s="7">
        <v>0.75</v>
      </c>
      <c r="H111" s="7">
        <v>0.4</v>
      </c>
      <c r="I111" s="7">
        <v>0.6</v>
      </c>
    </row>
    <row r="112" spans="1:9" x14ac:dyDescent="0.35">
      <c r="A112" s="4" t="s">
        <v>169</v>
      </c>
      <c r="B112" s="6">
        <v>105</v>
      </c>
      <c r="C112" s="7">
        <v>7.0000000000000007E-2</v>
      </c>
      <c r="D112" s="6">
        <v>100</v>
      </c>
      <c r="E112" s="6">
        <v>50</v>
      </c>
      <c r="F112" s="6">
        <v>55</v>
      </c>
      <c r="G112" s="7">
        <v>7.0000000000000007E-2</v>
      </c>
      <c r="H112" s="7">
        <v>0.47</v>
      </c>
      <c r="I112" s="7">
        <v>0.53</v>
      </c>
    </row>
    <row r="113" spans="1:9" x14ac:dyDescent="0.35">
      <c r="A113" s="4" t="s">
        <v>170</v>
      </c>
      <c r="B113" s="6">
        <v>65</v>
      </c>
      <c r="C113" s="7">
        <v>0.04</v>
      </c>
      <c r="D113" s="6">
        <v>60</v>
      </c>
      <c r="E113" s="6">
        <v>30</v>
      </c>
      <c r="F113" s="6">
        <v>35</v>
      </c>
      <c r="G113" s="7">
        <v>0.04</v>
      </c>
      <c r="H113" s="7">
        <v>0.46</v>
      </c>
      <c r="I113" s="7">
        <v>0.54</v>
      </c>
    </row>
    <row r="114" spans="1:9" x14ac:dyDescent="0.35">
      <c r="A114" s="4" t="s">
        <v>171</v>
      </c>
      <c r="B114" s="6">
        <v>60</v>
      </c>
      <c r="C114" s="7">
        <v>0.04</v>
      </c>
      <c r="D114" s="6">
        <v>55</v>
      </c>
      <c r="E114" s="6">
        <v>15</v>
      </c>
      <c r="F114" s="6">
        <v>40</v>
      </c>
      <c r="G114" s="7">
        <v>0.04</v>
      </c>
      <c r="H114" s="7">
        <v>0.25</v>
      </c>
      <c r="I114" s="7">
        <v>0.75</v>
      </c>
    </row>
    <row r="115" spans="1:9" x14ac:dyDescent="0.35">
      <c r="A115" s="4" t="s">
        <v>172</v>
      </c>
      <c r="B115" s="6">
        <v>50</v>
      </c>
      <c r="C115" s="7">
        <v>0.03</v>
      </c>
      <c r="D115" s="6">
        <v>50</v>
      </c>
      <c r="E115" s="6">
        <v>20</v>
      </c>
      <c r="F115" s="6">
        <v>30</v>
      </c>
      <c r="G115" s="7">
        <v>0.03</v>
      </c>
      <c r="H115" s="7">
        <v>0.44</v>
      </c>
      <c r="I115" s="7">
        <v>0.56000000000000005</v>
      </c>
    </row>
    <row r="116" spans="1:9" x14ac:dyDescent="0.35">
      <c r="A116" s="4" t="s">
        <v>173</v>
      </c>
      <c r="B116" s="6">
        <v>5</v>
      </c>
      <c r="C116" s="7">
        <v>0</v>
      </c>
      <c r="D116" s="6">
        <v>5</v>
      </c>
      <c r="E116" s="6" t="s">
        <v>76</v>
      </c>
      <c r="F116" s="6" t="s">
        <v>76</v>
      </c>
      <c r="G116" s="7">
        <v>0</v>
      </c>
      <c r="H116" s="7" t="s">
        <v>76</v>
      </c>
      <c r="I116" s="7" t="s">
        <v>76</v>
      </c>
    </row>
    <row r="117" spans="1:9" x14ac:dyDescent="0.35">
      <c r="A117" s="4" t="s">
        <v>174</v>
      </c>
      <c r="B117" s="6" t="s">
        <v>76</v>
      </c>
      <c r="C117" s="7" t="s">
        <v>76</v>
      </c>
      <c r="D117" s="6" t="s">
        <v>76</v>
      </c>
      <c r="E117" s="6" t="s">
        <v>76</v>
      </c>
      <c r="F117" s="6" t="s">
        <v>76</v>
      </c>
      <c r="G117" s="7" t="s">
        <v>76</v>
      </c>
      <c r="H117" s="6" t="s">
        <v>76</v>
      </c>
      <c r="I117" s="7" t="s">
        <v>76</v>
      </c>
    </row>
    <row r="118" spans="1:9" x14ac:dyDescent="0.35">
      <c r="A118" s="4" t="s">
        <v>175</v>
      </c>
      <c r="B118" s="6" t="s">
        <v>76</v>
      </c>
      <c r="C118" s="7" t="s">
        <v>76</v>
      </c>
      <c r="D118" s="6" t="s">
        <v>76</v>
      </c>
      <c r="E118" s="6" t="s">
        <v>76</v>
      </c>
      <c r="F118" s="6" t="s">
        <v>76</v>
      </c>
      <c r="G118" s="7" t="s">
        <v>76</v>
      </c>
      <c r="H118" s="6" t="s">
        <v>76</v>
      </c>
      <c r="I118" s="7" t="s">
        <v>76</v>
      </c>
    </row>
    <row r="119" spans="1:9" x14ac:dyDescent="0.35">
      <c r="A119" s="4" t="s">
        <v>176</v>
      </c>
      <c r="B119" s="6" t="s">
        <v>76</v>
      </c>
      <c r="C119" s="7" t="s">
        <v>76</v>
      </c>
      <c r="D119" s="6" t="s">
        <v>76</v>
      </c>
      <c r="E119" s="6" t="s">
        <v>76</v>
      </c>
      <c r="F119" s="6" t="s">
        <v>76</v>
      </c>
      <c r="G119" s="7" t="s">
        <v>76</v>
      </c>
      <c r="H119" s="6" t="s">
        <v>76</v>
      </c>
      <c r="I119" s="7" t="s">
        <v>76</v>
      </c>
    </row>
    <row r="120" spans="1:9" x14ac:dyDescent="0.35">
      <c r="A120" s="4" t="s">
        <v>177</v>
      </c>
      <c r="B120" s="6">
        <v>5</v>
      </c>
      <c r="C120" s="7">
        <v>0</v>
      </c>
      <c r="D120" s="6">
        <v>5</v>
      </c>
      <c r="E120" s="6" t="s">
        <v>76</v>
      </c>
      <c r="F120" s="6" t="s">
        <v>76</v>
      </c>
      <c r="G120" s="7">
        <v>0</v>
      </c>
      <c r="H120" s="6" t="s">
        <v>76</v>
      </c>
      <c r="I120" s="7" t="s">
        <v>76</v>
      </c>
    </row>
    <row r="121" spans="1:9" x14ac:dyDescent="0.35">
      <c r="A121" s="4" t="s">
        <v>178</v>
      </c>
      <c r="B121" s="6">
        <v>5</v>
      </c>
      <c r="C121" s="7">
        <v>0</v>
      </c>
      <c r="D121" s="6">
        <v>5</v>
      </c>
      <c r="E121" s="6" t="s">
        <v>76</v>
      </c>
      <c r="F121" s="6" t="s">
        <v>76</v>
      </c>
      <c r="G121" s="7">
        <v>0</v>
      </c>
      <c r="H121" s="7" t="s">
        <v>76</v>
      </c>
      <c r="I121" s="7" t="s">
        <v>76</v>
      </c>
    </row>
    <row r="122" spans="1:9" x14ac:dyDescent="0.35">
      <c r="A122" s="4" t="s">
        <v>69</v>
      </c>
      <c r="B122" s="6">
        <v>105</v>
      </c>
      <c r="C122" s="7">
        <v>7.0000000000000007E-2</v>
      </c>
      <c r="D122" s="6">
        <v>100</v>
      </c>
      <c r="E122" s="6">
        <v>45</v>
      </c>
      <c r="F122" s="6">
        <v>55</v>
      </c>
      <c r="G122" s="7">
        <v>7.0000000000000007E-2</v>
      </c>
      <c r="H122" s="7">
        <v>0.45</v>
      </c>
      <c r="I122" s="7">
        <v>0.55000000000000004</v>
      </c>
    </row>
    <row r="123" spans="1:9" x14ac:dyDescent="0.35">
      <c r="A123" s="4" t="s">
        <v>70</v>
      </c>
      <c r="B123" s="6">
        <v>0</v>
      </c>
      <c r="C123" s="7">
        <v>0</v>
      </c>
      <c r="D123" s="6">
        <v>0</v>
      </c>
      <c r="E123" s="6">
        <v>0</v>
      </c>
      <c r="F123" s="6">
        <v>0</v>
      </c>
      <c r="G123" s="7">
        <v>0</v>
      </c>
      <c r="H123" s="7">
        <v>0</v>
      </c>
      <c r="I123" s="7">
        <v>0</v>
      </c>
    </row>
    <row r="124" spans="1:9" x14ac:dyDescent="0.35">
      <c r="A124" s="8" t="s">
        <v>71</v>
      </c>
      <c r="B124" s="9">
        <v>1615</v>
      </c>
      <c r="C124" s="10">
        <v>1</v>
      </c>
      <c r="D124" s="9">
        <v>1560</v>
      </c>
      <c r="E124" s="9">
        <v>635</v>
      </c>
      <c r="F124" s="9">
        <v>925</v>
      </c>
      <c r="G124" s="10">
        <v>1</v>
      </c>
      <c r="H124" s="10">
        <v>0.41</v>
      </c>
      <c r="I124" s="10">
        <v>0.59</v>
      </c>
    </row>
    <row r="125" spans="1:9" x14ac:dyDescent="0.35">
      <c r="A125" s="4"/>
    </row>
    <row r="126" spans="1:9" x14ac:dyDescent="0.35">
      <c r="A126" s="11" t="s">
        <v>186</v>
      </c>
    </row>
    <row r="127" spans="1:9" ht="124" x14ac:dyDescent="0.35">
      <c r="A127" s="3" t="s">
        <v>167</v>
      </c>
      <c r="B127" s="5" t="s">
        <v>55</v>
      </c>
      <c r="C127" s="5" t="s">
        <v>56</v>
      </c>
      <c r="D127" s="5" t="s">
        <v>57</v>
      </c>
      <c r="E127" s="5" t="s">
        <v>58</v>
      </c>
      <c r="F127" s="5" t="s">
        <v>59</v>
      </c>
      <c r="G127" s="5" t="s">
        <v>60</v>
      </c>
      <c r="H127" s="5" t="s">
        <v>61</v>
      </c>
      <c r="I127" s="5" t="s">
        <v>62</v>
      </c>
    </row>
    <row r="128" spans="1:9" x14ac:dyDescent="0.35">
      <c r="A128" s="4" t="s">
        <v>168</v>
      </c>
      <c r="B128" s="6">
        <v>215</v>
      </c>
      <c r="C128" s="7">
        <v>0.35</v>
      </c>
      <c r="D128" s="6">
        <v>175</v>
      </c>
      <c r="E128" s="6">
        <v>150</v>
      </c>
      <c r="F128" s="6">
        <v>25</v>
      </c>
      <c r="G128" s="7">
        <v>0.34</v>
      </c>
      <c r="H128" s="7">
        <v>0.86</v>
      </c>
      <c r="I128" s="7">
        <v>0.14000000000000001</v>
      </c>
    </row>
    <row r="129" spans="1:9" x14ac:dyDescent="0.35">
      <c r="A129" s="4" t="s">
        <v>169</v>
      </c>
      <c r="B129" s="6">
        <v>50</v>
      </c>
      <c r="C129" s="7">
        <v>0.09</v>
      </c>
      <c r="D129" s="6">
        <v>45</v>
      </c>
      <c r="E129" s="6">
        <v>30</v>
      </c>
      <c r="F129" s="6">
        <v>15</v>
      </c>
      <c r="G129" s="7">
        <v>0.09</v>
      </c>
      <c r="H129" s="7">
        <v>0.66</v>
      </c>
      <c r="I129" s="7">
        <v>0.34</v>
      </c>
    </row>
    <row r="130" spans="1:9" x14ac:dyDescent="0.35">
      <c r="A130" s="4" t="s">
        <v>170</v>
      </c>
      <c r="B130" s="6">
        <v>220</v>
      </c>
      <c r="C130" s="7">
        <v>0.36</v>
      </c>
      <c r="D130" s="6">
        <v>185</v>
      </c>
      <c r="E130" s="6">
        <v>155</v>
      </c>
      <c r="F130" s="6">
        <v>30</v>
      </c>
      <c r="G130" s="7">
        <v>0.36</v>
      </c>
      <c r="H130" s="7">
        <v>0.84</v>
      </c>
      <c r="I130" s="7">
        <v>0.16</v>
      </c>
    </row>
    <row r="131" spans="1:9" x14ac:dyDescent="0.35">
      <c r="A131" s="4" t="s">
        <v>171</v>
      </c>
      <c r="B131" s="6">
        <v>60</v>
      </c>
      <c r="C131" s="7">
        <v>0.1</v>
      </c>
      <c r="D131" s="6">
        <v>50</v>
      </c>
      <c r="E131" s="6">
        <v>35</v>
      </c>
      <c r="F131" s="6">
        <v>10</v>
      </c>
      <c r="G131" s="7">
        <v>0.09</v>
      </c>
      <c r="H131" s="7">
        <v>0.77</v>
      </c>
      <c r="I131" s="7">
        <v>0.23</v>
      </c>
    </row>
    <row r="132" spans="1:9" x14ac:dyDescent="0.35">
      <c r="A132" s="4" t="s">
        <v>172</v>
      </c>
      <c r="B132" s="6" t="s">
        <v>76</v>
      </c>
      <c r="C132" s="7" t="s">
        <v>76</v>
      </c>
      <c r="D132" s="6" t="s">
        <v>76</v>
      </c>
      <c r="E132" s="6" t="s">
        <v>76</v>
      </c>
      <c r="F132" s="6" t="s">
        <v>76</v>
      </c>
      <c r="G132" s="7" t="s">
        <v>76</v>
      </c>
      <c r="H132" s="7" t="s">
        <v>76</v>
      </c>
      <c r="I132" s="7" t="s">
        <v>76</v>
      </c>
    </row>
    <row r="133" spans="1:9" x14ac:dyDescent="0.35">
      <c r="A133" s="4" t="s">
        <v>173</v>
      </c>
      <c r="B133" s="6">
        <v>0</v>
      </c>
      <c r="C133" s="7">
        <v>0</v>
      </c>
      <c r="D133" s="6">
        <v>0</v>
      </c>
      <c r="E133" s="6">
        <v>0</v>
      </c>
      <c r="F133" s="6">
        <v>0</v>
      </c>
      <c r="G133" s="7">
        <v>0</v>
      </c>
      <c r="H133" s="7">
        <v>0</v>
      </c>
      <c r="I133" s="7">
        <v>0</v>
      </c>
    </row>
    <row r="134" spans="1:9" x14ac:dyDescent="0.35">
      <c r="A134" s="4" t="s">
        <v>174</v>
      </c>
      <c r="B134" s="6">
        <v>0</v>
      </c>
      <c r="C134" s="7">
        <v>0</v>
      </c>
      <c r="D134" s="6">
        <v>0</v>
      </c>
      <c r="E134" s="6">
        <v>0</v>
      </c>
      <c r="F134" s="6">
        <v>0</v>
      </c>
      <c r="G134" s="7">
        <v>0</v>
      </c>
      <c r="H134" s="7">
        <v>0</v>
      </c>
      <c r="I134" s="7">
        <v>0</v>
      </c>
    </row>
    <row r="135" spans="1:9" x14ac:dyDescent="0.35">
      <c r="A135" s="4" t="s">
        <v>175</v>
      </c>
      <c r="B135" s="6">
        <v>0</v>
      </c>
      <c r="C135" s="7">
        <v>0</v>
      </c>
      <c r="D135" s="6">
        <v>0</v>
      </c>
      <c r="E135" s="6">
        <v>0</v>
      </c>
      <c r="F135" s="6">
        <v>0</v>
      </c>
      <c r="G135" s="7">
        <v>0</v>
      </c>
      <c r="H135" s="7">
        <v>0</v>
      </c>
      <c r="I135" s="7">
        <v>0</v>
      </c>
    </row>
    <row r="136" spans="1:9" x14ac:dyDescent="0.35">
      <c r="A136" s="4" t="s">
        <v>176</v>
      </c>
      <c r="B136" s="6">
        <v>0</v>
      </c>
      <c r="C136" s="7">
        <v>0</v>
      </c>
      <c r="D136" s="6">
        <v>0</v>
      </c>
      <c r="E136" s="6">
        <v>0</v>
      </c>
      <c r="F136" s="6">
        <v>0</v>
      </c>
      <c r="G136" s="7">
        <v>0</v>
      </c>
      <c r="H136" s="7">
        <v>0</v>
      </c>
      <c r="I136" s="7">
        <v>0</v>
      </c>
    </row>
    <row r="137" spans="1:9" x14ac:dyDescent="0.35">
      <c r="A137" s="4" t="s">
        <v>177</v>
      </c>
      <c r="B137" s="6">
        <v>0</v>
      </c>
      <c r="C137" s="7">
        <v>0</v>
      </c>
      <c r="D137" s="6">
        <v>0</v>
      </c>
      <c r="E137" s="6">
        <v>0</v>
      </c>
      <c r="F137" s="6">
        <v>0</v>
      </c>
      <c r="G137" s="7">
        <v>0</v>
      </c>
      <c r="H137" s="7">
        <v>0</v>
      </c>
      <c r="I137" s="7">
        <v>0</v>
      </c>
    </row>
    <row r="138" spans="1:9" x14ac:dyDescent="0.35">
      <c r="A138" s="4" t="s">
        <v>178</v>
      </c>
      <c r="B138" s="6">
        <v>10</v>
      </c>
      <c r="C138" s="7">
        <v>0.01</v>
      </c>
      <c r="D138" s="6">
        <v>10</v>
      </c>
      <c r="E138" s="6">
        <v>10</v>
      </c>
      <c r="F138" s="6">
        <v>0</v>
      </c>
      <c r="G138" s="7">
        <v>0.02</v>
      </c>
      <c r="H138" s="7">
        <v>1</v>
      </c>
      <c r="I138" s="7">
        <v>0</v>
      </c>
    </row>
    <row r="139" spans="1:9" x14ac:dyDescent="0.35">
      <c r="A139" s="4" t="s">
        <v>69</v>
      </c>
      <c r="B139" s="6">
        <v>55</v>
      </c>
      <c r="C139" s="7">
        <v>0.09</v>
      </c>
      <c r="D139" s="6">
        <v>45</v>
      </c>
      <c r="E139" s="6" t="s">
        <v>76</v>
      </c>
      <c r="F139" s="6" t="s">
        <v>76</v>
      </c>
      <c r="G139" s="7">
        <v>0.09</v>
      </c>
      <c r="H139" s="6" t="s">
        <v>76</v>
      </c>
      <c r="I139" s="7" t="s">
        <v>76</v>
      </c>
    </row>
    <row r="140" spans="1:9" x14ac:dyDescent="0.35">
      <c r="A140" s="4" t="s">
        <v>70</v>
      </c>
      <c r="B140" s="6" t="s">
        <v>72</v>
      </c>
      <c r="C140" s="7">
        <v>0</v>
      </c>
      <c r="D140" s="6" t="s">
        <v>72</v>
      </c>
      <c r="E140" s="6" t="s">
        <v>72</v>
      </c>
      <c r="F140" s="6">
        <v>0</v>
      </c>
      <c r="G140" s="7">
        <v>0</v>
      </c>
      <c r="H140" s="7">
        <v>1</v>
      </c>
      <c r="I140" s="7">
        <v>0</v>
      </c>
    </row>
    <row r="141" spans="1:9" x14ac:dyDescent="0.35">
      <c r="A141" s="8" t="s">
        <v>71</v>
      </c>
      <c r="B141" s="9">
        <v>610</v>
      </c>
      <c r="C141" s="10">
        <v>1</v>
      </c>
      <c r="D141" s="9">
        <v>510</v>
      </c>
      <c r="E141" s="9">
        <v>430</v>
      </c>
      <c r="F141" s="9">
        <v>85</v>
      </c>
      <c r="G141" s="10">
        <v>1</v>
      </c>
      <c r="H141" s="10">
        <v>0.84</v>
      </c>
      <c r="I141" s="10">
        <v>0.16</v>
      </c>
    </row>
    <row r="142" spans="1:9" x14ac:dyDescent="0.35">
      <c r="A142" s="4"/>
    </row>
    <row r="143" spans="1:9" x14ac:dyDescent="0.35">
      <c r="A143" s="11" t="s">
        <v>187</v>
      </c>
    </row>
    <row r="144" spans="1:9" ht="124" x14ac:dyDescent="0.35">
      <c r="A144" s="3" t="s">
        <v>167</v>
      </c>
      <c r="B144" s="5" t="s">
        <v>55</v>
      </c>
      <c r="C144" s="5" t="s">
        <v>56</v>
      </c>
      <c r="D144" s="5" t="s">
        <v>57</v>
      </c>
      <c r="E144" s="5" t="s">
        <v>58</v>
      </c>
      <c r="F144" s="5" t="s">
        <v>59</v>
      </c>
      <c r="G144" s="5" t="s">
        <v>60</v>
      </c>
      <c r="H144" s="5" t="s">
        <v>61</v>
      </c>
      <c r="I144" s="5" t="s">
        <v>62</v>
      </c>
    </row>
    <row r="145" spans="1:9" x14ac:dyDescent="0.35">
      <c r="A145" s="4" t="s">
        <v>168</v>
      </c>
      <c r="B145" s="6">
        <v>12865</v>
      </c>
      <c r="C145" s="7">
        <v>0.56999999999999995</v>
      </c>
      <c r="D145" s="6">
        <v>12685</v>
      </c>
      <c r="E145" s="6">
        <v>10165</v>
      </c>
      <c r="F145" s="6">
        <v>2520</v>
      </c>
      <c r="G145" s="7">
        <v>0.57999999999999996</v>
      </c>
      <c r="H145" s="7">
        <v>0.8</v>
      </c>
      <c r="I145" s="7">
        <v>0.2</v>
      </c>
    </row>
    <row r="146" spans="1:9" x14ac:dyDescent="0.35">
      <c r="A146" s="4" t="s">
        <v>169</v>
      </c>
      <c r="B146" s="6">
        <v>2330</v>
      </c>
      <c r="C146" s="7">
        <v>0.1</v>
      </c>
      <c r="D146" s="6">
        <v>2290</v>
      </c>
      <c r="E146" s="6">
        <v>1800</v>
      </c>
      <c r="F146" s="6">
        <v>490</v>
      </c>
      <c r="G146" s="7">
        <v>0.1</v>
      </c>
      <c r="H146" s="7">
        <v>0.79</v>
      </c>
      <c r="I146" s="7">
        <v>0.21</v>
      </c>
    </row>
    <row r="147" spans="1:9" x14ac:dyDescent="0.35">
      <c r="A147" s="4" t="s">
        <v>170</v>
      </c>
      <c r="B147" s="6">
        <v>1355</v>
      </c>
      <c r="C147" s="7">
        <v>0.06</v>
      </c>
      <c r="D147" s="6">
        <v>1335</v>
      </c>
      <c r="E147" s="6">
        <v>1010</v>
      </c>
      <c r="F147" s="6">
        <v>325</v>
      </c>
      <c r="G147" s="7">
        <v>0.06</v>
      </c>
      <c r="H147" s="7">
        <v>0.76</v>
      </c>
      <c r="I147" s="7">
        <v>0.24</v>
      </c>
    </row>
    <row r="148" spans="1:9" x14ac:dyDescent="0.35">
      <c r="A148" s="4" t="s">
        <v>171</v>
      </c>
      <c r="B148" s="6">
        <v>1375</v>
      </c>
      <c r="C148" s="7">
        <v>0.06</v>
      </c>
      <c r="D148" s="6">
        <v>1345</v>
      </c>
      <c r="E148" s="6">
        <v>1035</v>
      </c>
      <c r="F148" s="6">
        <v>315</v>
      </c>
      <c r="G148" s="7">
        <v>0.06</v>
      </c>
      <c r="H148" s="7">
        <v>0.77</v>
      </c>
      <c r="I148" s="7">
        <v>0.23</v>
      </c>
    </row>
    <row r="149" spans="1:9" x14ac:dyDescent="0.35">
      <c r="A149" s="4" t="s">
        <v>172</v>
      </c>
      <c r="B149" s="6">
        <v>1490</v>
      </c>
      <c r="C149" s="7">
        <v>7.0000000000000007E-2</v>
      </c>
      <c r="D149" s="6">
        <v>1450</v>
      </c>
      <c r="E149" s="6">
        <v>1085</v>
      </c>
      <c r="F149" s="6">
        <v>365</v>
      </c>
      <c r="G149" s="7">
        <v>7.0000000000000007E-2</v>
      </c>
      <c r="H149" s="7">
        <v>0.75</v>
      </c>
      <c r="I149" s="7">
        <v>0.25</v>
      </c>
    </row>
    <row r="150" spans="1:9" x14ac:dyDescent="0.35">
      <c r="A150" s="4" t="s">
        <v>173</v>
      </c>
      <c r="B150" s="6">
        <v>55</v>
      </c>
      <c r="C150" s="7">
        <v>0</v>
      </c>
      <c r="D150" s="6">
        <v>55</v>
      </c>
      <c r="E150" s="6">
        <v>40</v>
      </c>
      <c r="F150" s="6">
        <v>15</v>
      </c>
      <c r="G150" s="7">
        <v>0</v>
      </c>
      <c r="H150" s="7">
        <v>0.75</v>
      </c>
      <c r="I150" s="7">
        <v>0.25</v>
      </c>
    </row>
    <row r="151" spans="1:9" x14ac:dyDescent="0.35">
      <c r="A151" s="4" t="s">
        <v>174</v>
      </c>
      <c r="B151" s="6">
        <v>70</v>
      </c>
      <c r="C151" s="7">
        <v>0</v>
      </c>
      <c r="D151" s="6">
        <v>70</v>
      </c>
      <c r="E151" s="6">
        <v>45</v>
      </c>
      <c r="F151" s="6">
        <v>25</v>
      </c>
      <c r="G151" s="7">
        <v>0</v>
      </c>
      <c r="H151" s="7">
        <v>0.63</v>
      </c>
      <c r="I151" s="7">
        <v>0.37</v>
      </c>
    </row>
    <row r="152" spans="1:9" x14ac:dyDescent="0.35">
      <c r="A152" s="4" t="s">
        <v>175</v>
      </c>
      <c r="B152" s="6">
        <v>15</v>
      </c>
      <c r="C152" s="7">
        <v>0</v>
      </c>
      <c r="D152" s="6">
        <v>15</v>
      </c>
      <c r="E152" s="6" t="s">
        <v>76</v>
      </c>
      <c r="F152" s="6" t="s">
        <v>76</v>
      </c>
      <c r="G152" s="7">
        <v>0</v>
      </c>
      <c r="H152" s="6" t="s">
        <v>76</v>
      </c>
      <c r="I152" s="7" t="s">
        <v>76</v>
      </c>
    </row>
    <row r="153" spans="1:9" x14ac:dyDescent="0.35">
      <c r="A153" s="4" t="s">
        <v>176</v>
      </c>
      <c r="B153" s="6">
        <v>75</v>
      </c>
      <c r="C153" s="7">
        <v>0</v>
      </c>
      <c r="D153" s="6">
        <v>75</v>
      </c>
      <c r="E153" s="6">
        <v>35</v>
      </c>
      <c r="F153" s="6">
        <v>40</v>
      </c>
      <c r="G153" s="7">
        <v>0</v>
      </c>
      <c r="H153" s="7">
        <v>0.45</v>
      </c>
      <c r="I153" s="7">
        <v>0.55000000000000004</v>
      </c>
    </row>
    <row r="154" spans="1:9" x14ac:dyDescent="0.35">
      <c r="A154" s="4" t="s">
        <v>177</v>
      </c>
      <c r="B154" s="6">
        <v>85</v>
      </c>
      <c r="C154" s="7">
        <v>0</v>
      </c>
      <c r="D154" s="6">
        <v>85</v>
      </c>
      <c r="E154" s="6">
        <v>80</v>
      </c>
      <c r="F154" s="6">
        <v>10</v>
      </c>
      <c r="G154" s="7">
        <v>0</v>
      </c>
      <c r="H154" s="7">
        <v>0.9</v>
      </c>
      <c r="I154" s="7">
        <v>0.1</v>
      </c>
    </row>
    <row r="155" spans="1:9" x14ac:dyDescent="0.35">
      <c r="A155" s="4" t="s">
        <v>178</v>
      </c>
      <c r="B155" s="6">
        <v>100</v>
      </c>
      <c r="C155" s="7">
        <v>0</v>
      </c>
      <c r="D155" s="6">
        <v>100</v>
      </c>
      <c r="E155" s="6">
        <v>80</v>
      </c>
      <c r="F155" s="6">
        <v>20</v>
      </c>
      <c r="G155" s="7">
        <v>0</v>
      </c>
      <c r="H155" s="7">
        <v>0.79</v>
      </c>
      <c r="I155" s="7">
        <v>0.21</v>
      </c>
    </row>
    <row r="156" spans="1:9" x14ac:dyDescent="0.35">
      <c r="A156" s="4" t="s">
        <v>69</v>
      </c>
      <c r="B156" s="6">
        <v>2595</v>
      </c>
      <c r="C156" s="7">
        <v>0.12</v>
      </c>
      <c r="D156" s="6">
        <v>2535</v>
      </c>
      <c r="E156" s="6">
        <v>2065</v>
      </c>
      <c r="F156" s="6">
        <v>470</v>
      </c>
      <c r="G156" s="7">
        <v>0.11</v>
      </c>
      <c r="H156" s="7">
        <v>0.82</v>
      </c>
      <c r="I156" s="7">
        <v>0.18</v>
      </c>
    </row>
    <row r="157" spans="1:9" x14ac:dyDescent="0.35">
      <c r="A157" s="4" t="s">
        <v>70</v>
      </c>
      <c r="B157" s="6">
        <v>0</v>
      </c>
      <c r="C157" s="7">
        <v>0</v>
      </c>
      <c r="D157" s="6">
        <v>0</v>
      </c>
      <c r="E157" s="6">
        <v>0</v>
      </c>
      <c r="F157" s="6">
        <v>0</v>
      </c>
      <c r="G157" s="7">
        <v>0</v>
      </c>
      <c r="H157" s="7">
        <v>0</v>
      </c>
      <c r="I157" s="7">
        <v>0</v>
      </c>
    </row>
    <row r="158" spans="1:9" x14ac:dyDescent="0.35">
      <c r="A158" s="8" t="s">
        <v>71</v>
      </c>
      <c r="B158" s="9">
        <v>22410</v>
      </c>
      <c r="C158" s="10">
        <v>1</v>
      </c>
      <c r="D158" s="9">
        <v>22040</v>
      </c>
      <c r="E158" s="9">
        <v>17445</v>
      </c>
      <c r="F158" s="9">
        <v>4595</v>
      </c>
      <c r="G158" s="10">
        <v>1</v>
      </c>
      <c r="H158" s="10">
        <v>0.79</v>
      </c>
      <c r="I158" s="10">
        <v>0.21</v>
      </c>
    </row>
    <row r="159" spans="1:9" x14ac:dyDescent="0.35">
      <c r="A159" s="4"/>
    </row>
    <row r="160" spans="1:9" x14ac:dyDescent="0.35">
      <c r="A160" s="11" t="s">
        <v>188</v>
      </c>
    </row>
    <row r="161" spans="1:9" ht="124" x14ac:dyDescent="0.35">
      <c r="A161" s="3" t="s">
        <v>167</v>
      </c>
      <c r="B161" s="5" t="s">
        <v>55</v>
      </c>
      <c r="C161" s="5" t="s">
        <v>56</v>
      </c>
      <c r="D161" s="5" t="s">
        <v>57</v>
      </c>
      <c r="E161" s="5" t="s">
        <v>58</v>
      </c>
      <c r="F161" s="5" t="s">
        <v>59</v>
      </c>
      <c r="G161" s="5" t="s">
        <v>60</v>
      </c>
      <c r="H161" s="5" t="s">
        <v>61</v>
      </c>
      <c r="I161" s="5" t="s">
        <v>62</v>
      </c>
    </row>
    <row r="162" spans="1:9" x14ac:dyDescent="0.35">
      <c r="A162" s="4" t="s">
        <v>168</v>
      </c>
      <c r="B162" s="6">
        <v>3235</v>
      </c>
      <c r="C162" s="7">
        <v>0.63</v>
      </c>
      <c r="D162" s="6">
        <v>3115</v>
      </c>
      <c r="E162" s="6">
        <v>2360</v>
      </c>
      <c r="F162" s="6">
        <v>755</v>
      </c>
      <c r="G162" s="7">
        <v>0.63</v>
      </c>
      <c r="H162" s="7">
        <v>0.76</v>
      </c>
      <c r="I162" s="7">
        <v>0.24</v>
      </c>
    </row>
    <row r="163" spans="1:9" x14ac:dyDescent="0.35">
      <c r="A163" s="4" t="s">
        <v>169</v>
      </c>
      <c r="B163" s="6">
        <v>645</v>
      </c>
      <c r="C163" s="7">
        <v>0.13</v>
      </c>
      <c r="D163" s="6">
        <v>625</v>
      </c>
      <c r="E163" s="6">
        <v>475</v>
      </c>
      <c r="F163" s="6">
        <v>150</v>
      </c>
      <c r="G163" s="7">
        <v>0.13</v>
      </c>
      <c r="H163" s="7">
        <v>0.76</v>
      </c>
      <c r="I163" s="7">
        <v>0.24</v>
      </c>
    </row>
    <row r="164" spans="1:9" x14ac:dyDescent="0.35">
      <c r="A164" s="4" t="s">
        <v>170</v>
      </c>
      <c r="B164" s="6">
        <v>375</v>
      </c>
      <c r="C164" s="7">
        <v>7.0000000000000007E-2</v>
      </c>
      <c r="D164" s="6">
        <v>365</v>
      </c>
      <c r="E164" s="6">
        <v>295</v>
      </c>
      <c r="F164" s="6">
        <v>70</v>
      </c>
      <c r="G164" s="7">
        <v>7.0000000000000007E-2</v>
      </c>
      <c r="H164" s="7">
        <v>0.8</v>
      </c>
      <c r="I164" s="7">
        <v>0.2</v>
      </c>
    </row>
    <row r="165" spans="1:9" x14ac:dyDescent="0.35">
      <c r="A165" s="4" t="s">
        <v>171</v>
      </c>
      <c r="B165" s="6">
        <v>165</v>
      </c>
      <c r="C165" s="7">
        <v>0.03</v>
      </c>
      <c r="D165" s="6">
        <v>155</v>
      </c>
      <c r="E165" s="6">
        <v>125</v>
      </c>
      <c r="F165" s="6">
        <v>30</v>
      </c>
      <c r="G165" s="7">
        <v>0.03</v>
      </c>
      <c r="H165" s="7">
        <v>0.8</v>
      </c>
      <c r="I165" s="7">
        <v>0.2</v>
      </c>
    </row>
    <row r="166" spans="1:9" x14ac:dyDescent="0.35">
      <c r="A166" s="4" t="s">
        <v>172</v>
      </c>
      <c r="B166" s="6">
        <v>270</v>
      </c>
      <c r="C166" s="7">
        <v>0.05</v>
      </c>
      <c r="D166" s="6">
        <v>250</v>
      </c>
      <c r="E166" s="6">
        <v>195</v>
      </c>
      <c r="F166" s="6">
        <v>60</v>
      </c>
      <c r="G166" s="7">
        <v>0.05</v>
      </c>
      <c r="H166" s="7">
        <v>0.77</v>
      </c>
      <c r="I166" s="7">
        <v>0.23</v>
      </c>
    </row>
    <row r="167" spans="1:9" x14ac:dyDescent="0.35">
      <c r="A167" s="4" t="s">
        <v>173</v>
      </c>
      <c r="B167" s="6" t="s">
        <v>76</v>
      </c>
      <c r="C167" s="7" t="s">
        <v>76</v>
      </c>
      <c r="D167" s="6" t="s">
        <v>76</v>
      </c>
      <c r="E167" s="6" t="s">
        <v>76</v>
      </c>
      <c r="F167" s="6" t="s">
        <v>76</v>
      </c>
      <c r="G167" s="7" t="s">
        <v>76</v>
      </c>
      <c r="H167" s="7" t="s">
        <v>76</v>
      </c>
      <c r="I167" s="6" t="s">
        <v>76</v>
      </c>
    </row>
    <row r="168" spans="1:9" x14ac:dyDescent="0.35">
      <c r="A168" s="4" t="s">
        <v>174</v>
      </c>
      <c r="B168" s="6">
        <v>10</v>
      </c>
      <c r="C168" s="7">
        <v>0</v>
      </c>
      <c r="D168" s="6">
        <v>10</v>
      </c>
      <c r="E168" s="6">
        <v>5</v>
      </c>
      <c r="F168" s="6">
        <v>5</v>
      </c>
      <c r="G168" s="7">
        <v>0</v>
      </c>
      <c r="H168" s="7">
        <v>0.4</v>
      </c>
      <c r="I168" s="7">
        <v>0.6</v>
      </c>
    </row>
    <row r="169" spans="1:9" x14ac:dyDescent="0.35">
      <c r="A169" s="4" t="s">
        <v>175</v>
      </c>
      <c r="B169" s="6" t="s">
        <v>76</v>
      </c>
      <c r="C169" s="7" t="s">
        <v>76</v>
      </c>
      <c r="D169" s="6" t="s">
        <v>76</v>
      </c>
      <c r="E169" s="6" t="s">
        <v>76</v>
      </c>
      <c r="F169" s="6" t="s">
        <v>76</v>
      </c>
      <c r="G169" s="7" t="s">
        <v>76</v>
      </c>
      <c r="H169" s="7" t="s">
        <v>76</v>
      </c>
      <c r="I169" s="7" t="s">
        <v>76</v>
      </c>
    </row>
    <row r="170" spans="1:9" x14ac:dyDescent="0.35">
      <c r="A170" s="4" t="s">
        <v>176</v>
      </c>
      <c r="B170" s="6">
        <v>5</v>
      </c>
      <c r="C170" s="7">
        <v>0</v>
      </c>
      <c r="D170" s="6">
        <v>5</v>
      </c>
      <c r="E170" s="6" t="s">
        <v>76</v>
      </c>
      <c r="F170" s="6" t="s">
        <v>76</v>
      </c>
      <c r="G170" s="7">
        <v>0</v>
      </c>
      <c r="H170" s="6" t="s">
        <v>76</v>
      </c>
      <c r="I170" s="7" t="s">
        <v>76</v>
      </c>
    </row>
    <row r="171" spans="1:9" x14ac:dyDescent="0.35">
      <c r="A171" s="4" t="s">
        <v>177</v>
      </c>
      <c r="B171" s="6">
        <v>10</v>
      </c>
      <c r="C171" s="7">
        <v>0</v>
      </c>
      <c r="D171" s="6">
        <v>10</v>
      </c>
      <c r="E171" s="6" t="s">
        <v>76</v>
      </c>
      <c r="F171" s="6" t="s">
        <v>76</v>
      </c>
      <c r="G171" s="7">
        <v>0</v>
      </c>
      <c r="H171" s="6" t="s">
        <v>76</v>
      </c>
      <c r="I171" s="7" t="s">
        <v>76</v>
      </c>
    </row>
    <row r="172" spans="1:9" x14ac:dyDescent="0.35">
      <c r="A172" s="4" t="s">
        <v>178</v>
      </c>
      <c r="B172" s="6">
        <v>10</v>
      </c>
      <c r="C172" s="7">
        <v>0</v>
      </c>
      <c r="D172" s="6">
        <v>10</v>
      </c>
      <c r="E172" s="6" t="s">
        <v>76</v>
      </c>
      <c r="F172" s="6" t="s">
        <v>76</v>
      </c>
      <c r="G172" s="7">
        <v>0</v>
      </c>
      <c r="H172" s="6" t="s">
        <v>76</v>
      </c>
      <c r="I172" s="7" t="s">
        <v>76</v>
      </c>
    </row>
    <row r="173" spans="1:9" x14ac:dyDescent="0.35">
      <c r="A173" s="4" t="s">
        <v>69</v>
      </c>
      <c r="B173" s="6">
        <v>410</v>
      </c>
      <c r="C173" s="7">
        <v>0.08</v>
      </c>
      <c r="D173" s="6">
        <v>390</v>
      </c>
      <c r="E173" s="6">
        <v>305</v>
      </c>
      <c r="F173" s="6">
        <v>90</v>
      </c>
      <c r="G173" s="7">
        <v>0.08</v>
      </c>
      <c r="H173" s="7">
        <v>0.78</v>
      </c>
      <c r="I173" s="7">
        <v>0.22</v>
      </c>
    </row>
    <row r="174" spans="1:9" x14ac:dyDescent="0.35">
      <c r="A174" s="4" t="s">
        <v>70</v>
      </c>
      <c r="B174" s="6">
        <v>0</v>
      </c>
      <c r="C174" s="7">
        <v>0</v>
      </c>
      <c r="D174" s="6">
        <v>0</v>
      </c>
      <c r="E174" s="6">
        <v>0</v>
      </c>
      <c r="F174" s="6">
        <v>0</v>
      </c>
      <c r="G174" s="7">
        <v>0</v>
      </c>
      <c r="H174" s="7">
        <v>0</v>
      </c>
      <c r="I174" s="7">
        <v>0</v>
      </c>
    </row>
    <row r="175" spans="1:9" x14ac:dyDescent="0.35">
      <c r="A175" s="8" t="s">
        <v>71</v>
      </c>
      <c r="B175" s="9">
        <v>5140</v>
      </c>
      <c r="C175" s="10">
        <v>1</v>
      </c>
      <c r="D175" s="9">
        <v>4945</v>
      </c>
      <c r="E175" s="9">
        <v>3775</v>
      </c>
      <c r="F175" s="9">
        <v>1170</v>
      </c>
      <c r="G175" s="10">
        <v>1</v>
      </c>
      <c r="H175" s="10">
        <v>0.76</v>
      </c>
      <c r="I175" s="10">
        <v>0.24</v>
      </c>
    </row>
    <row r="176" spans="1:9" x14ac:dyDescent="0.35">
      <c r="A176" s="4" t="s">
        <v>21</v>
      </c>
      <c r="B176" t="s">
        <v>22</v>
      </c>
    </row>
    <row r="177" spans="1:2" ht="15.75" customHeight="1" x14ac:dyDescent="0.35">
      <c r="A177" s="4" t="s">
        <v>23</v>
      </c>
      <c r="B177" t="s">
        <v>24</v>
      </c>
    </row>
    <row r="178" spans="1:2" ht="15.75" customHeight="1" x14ac:dyDescent="0.35">
      <c r="A178" s="4" t="s">
        <v>25</v>
      </c>
      <c r="B178" t="s">
        <v>26</v>
      </c>
    </row>
    <row r="179" spans="1:2" ht="15.75" customHeight="1" x14ac:dyDescent="0.35">
      <c r="A179" s="4" t="s">
        <v>27</v>
      </c>
      <c r="B179" t="s">
        <v>28</v>
      </c>
    </row>
    <row r="180" spans="1:2" x14ac:dyDescent="0.35">
      <c r="A180" s="4" t="s">
        <v>29</v>
      </c>
      <c r="B180" t="s">
        <v>30</v>
      </c>
    </row>
    <row r="181" spans="1:2" x14ac:dyDescent="0.35">
      <c r="A181" s="4" t="s">
        <v>31</v>
      </c>
      <c r="B181" t="s">
        <v>32</v>
      </c>
    </row>
    <row r="182" spans="1:2" x14ac:dyDescent="0.35">
      <c r="A182" s="4" t="s">
        <v>36</v>
      </c>
      <c r="B182" t="s">
        <v>37</v>
      </c>
    </row>
    <row r="183" spans="1:2" x14ac:dyDescent="0.35">
      <c r="A183" s="4" t="s">
        <v>44</v>
      </c>
      <c r="B183" t="s">
        <v>45</v>
      </c>
    </row>
    <row r="184" spans="1:2" x14ac:dyDescent="0.35">
      <c r="A184" s="4" t="s">
        <v>46</v>
      </c>
      <c r="B184" t="s">
        <v>47</v>
      </c>
    </row>
    <row r="185" spans="1:2" x14ac:dyDescent="0.35">
      <c r="A185" s="4"/>
    </row>
    <row r="186" spans="1:2" x14ac:dyDescent="0.35">
      <c r="A186" s="4"/>
    </row>
    <row r="187" spans="1:2" x14ac:dyDescent="0.35">
      <c r="A187" s="4"/>
    </row>
    <row r="188" spans="1:2" x14ac:dyDescent="0.35">
      <c r="A188" s="4"/>
    </row>
    <row r="189" spans="1:2" x14ac:dyDescent="0.35">
      <c r="A189" s="4"/>
    </row>
    <row r="190" spans="1:2" x14ac:dyDescent="0.35">
      <c r="A190" s="4"/>
    </row>
    <row r="191" spans="1:2" x14ac:dyDescent="0.35">
      <c r="A191" s="4"/>
    </row>
    <row r="192" spans="1:2"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row r="198" spans="1:1" x14ac:dyDescent="0.35">
      <c r="A198" s="4"/>
    </row>
    <row r="199" spans="1:1" x14ac:dyDescent="0.35">
      <c r="A199" s="4"/>
    </row>
    <row r="200" spans="1:1" x14ac:dyDescent="0.35">
      <c r="A200" s="4"/>
    </row>
    <row r="201" spans="1:1" x14ac:dyDescent="0.35">
      <c r="A201" s="4"/>
    </row>
    <row r="202" spans="1:1" x14ac:dyDescent="0.35">
      <c r="A202" s="4"/>
    </row>
    <row r="203" spans="1:1" x14ac:dyDescent="0.35">
      <c r="A203" s="4"/>
    </row>
    <row r="204" spans="1:1" x14ac:dyDescent="0.35">
      <c r="A204" s="4"/>
    </row>
    <row r="205" spans="1:1" x14ac:dyDescent="0.35">
      <c r="A205" s="4"/>
    </row>
    <row r="206" spans="1:1" x14ac:dyDescent="0.35">
      <c r="A206" s="4"/>
    </row>
    <row r="207" spans="1:1" x14ac:dyDescent="0.35">
      <c r="A207" s="4"/>
    </row>
    <row r="208" spans="1:1" x14ac:dyDescent="0.35">
      <c r="A208" s="4"/>
    </row>
    <row r="209" spans="1:1" x14ac:dyDescent="0.35">
      <c r="A209" s="4"/>
    </row>
    <row r="210" spans="1:1" x14ac:dyDescent="0.35">
      <c r="A210" s="4"/>
    </row>
    <row r="211" spans="1:1" x14ac:dyDescent="0.35">
      <c r="A211" s="4"/>
    </row>
    <row r="212" spans="1:1" x14ac:dyDescent="0.35">
      <c r="A212" s="4"/>
    </row>
    <row r="213" spans="1:1" x14ac:dyDescent="0.35">
      <c r="A213" s="4"/>
    </row>
    <row r="214" spans="1:1" x14ac:dyDescent="0.35">
      <c r="A214" s="4"/>
    </row>
    <row r="215" spans="1:1" x14ac:dyDescent="0.35">
      <c r="A215" s="4"/>
    </row>
    <row r="216" spans="1:1" x14ac:dyDescent="0.35">
      <c r="A216" s="4"/>
    </row>
    <row r="217" spans="1:1" x14ac:dyDescent="0.35">
      <c r="A217" s="4"/>
    </row>
    <row r="218" spans="1:1" x14ac:dyDescent="0.35">
      <c r="A218" s="4"/>
    </row>
    <row r="219" spans="1:1" x14ac:dyDescent="0.35">
      <c r="A219" s="4"/>
    </row>
    <row r="220" spans="1:1" x14ac:dyDescent="0.35">
      <c r="A220" s="4"/>
    </row>
    <row r="221" spans="1:1" x14ac:dyDescent="0.35">
      <c r="A221" s="4"/>
    </row>
    <row r="222" spans="1:1" x14ac:dyDescent="0.35">
      <c r="A222" s="4"/>
    </row>
    <row r="223" spans="1:1" x14ac:dyDescent="0.35">
      <c r="A223" s="4"/>
    </row>
    <row r="224" spans="1:1" x14ac:dyDescent="0.35">
      <c r="A224" s="4"/>
    </row>
    <row r="225" spans="1:1" x14ac:dyDescent="0.35">
      <c r="A225" s="4"/>
    </row>
    <row r="226" spans="1:1" x14ac:dyDescent="0.35">
      <c r="A226" s="4"/>
    </row>
    <row r="227" spans="1:1" x14ac:dyDescent="0.35">
      <c r="A227" s="4"/>
    </row>
    <row r="228" spans="1:1" x14ac:dyDescent="0.35">
      <c r="A228" s="4"/>
    </row>
    <row r="229" spans="1:1" x14ac:dyDescent="0.35">
      <c r="A229" s="4"/>
    </row>
    <row r="230" spans="1:1" x14ac:dyDescent="0.35">
      <c r="A230" s="4"/>
    </row>
    <row r="231" spans="1:1" x14ac:dyDescent="0.35">
      <c r="A231" s="4"/>
    </row>
    <row r="232" spans="1:1" x14ac:dyDescent="0.35">
      <c r="A232" s="4"/>
    </row>
    <row r="233" spans="1:1" x14ac:dyDescent="0.35">
      <c r="A233" s="4"/>
    </row>
    <row r="234" spans="1:1" x14ac:dyDescent="0.35">
      <c r="A234" s="4"/>
    </row>
    <row r="235" spans="1:1" x14ac:dyDescent="0.35">
      <c r="A235" s="4"/>
    </row>
    <row r="236" spans="1:1" x14ac:dyDescent="0.35">
      <c r="A236" s="4"/>
    </row>
    <row r="237" spans="1:1" x14ac:dyDescent="0.35">
      <c r="A237" s="4"/>
    </row>
    <row r="238" spans="1:1" x14ac:dyDescent="0.35">
      <c r="A238" s="4"/>
    </row>
    <row r="239" spans="1:1" x14ac:dyDescent="0.35">
      <c r="A239" s="4"/>
    </row>
    <row r="240" spans="1:1" x14ac:dyDescent="0.35">
      <c r="A240" s="4"/>
    </row>
    <row r="241" spans="1:1" x14ac:dyDescent="0.35">
      <c r="A241" s="4"/>
    </row>
    <row r="242" spans="1:1" x14ac:dyDescent="0.35">
      <c r="A242" s="4"/>
    </row>
    <row r="243" spans="1:1" x14ac:dyDescent="0.35">
      <c r="A243" s="4"/>
    </row>
    <row r="244" spans="1:1" x14ac:dyDescent="0.35">
      <c r="A244" s="4"/>
    </row>
    <row r="245" spans="1:1" x14ac:dyDescent="0.35">
      <c r="A245" s="4"/>
    </row>
    <row r="246" spans="1:1" x14ac:dyDescent="0.35">
      <c r="A246" s="4"/>
    </row>
    <row r="247" spans="1:1" x14ac:dyDescent="0.35">
      <c r="A247" s="4"/>
    </row>
    <row r="248" spans="1:1" x14ac:dyDescent="0.35">
      <c r="A248" s="4"/>
    </row>
    <row r="249" spans="1:1" x14ac:dyDescent="0.35">
      <c r="A249" s="4"/>
    </row>
    <row r="250" spans="1:1" x14ac:dyDescent="0.35">
      <c r="A250" s="4"/>
    </row>
    <row r="251" spans="1:1" x14ac:dyDescent="0.35">
      <c r="A251" s="4"/>
    </row>
    <row r="252" spans="1:1" x14ac:dyDescent="0.35">
      <c r="A252" s="4"/>
    </row>
    <row r="253" spans="1:1" x14ac:dyDescent="0.35">
      <c r="A253" s="4"/>
    </row>
    <row r="254" spans="1:1" x14ac:dyDescent="0.35">
      <c r="A254" s="4"/>
    </row>
    <row r="255" spans="1:1" x14ac:dyDescent="0.35">
      <c r="A255" s="4"/>
    </row>
    <row r="256" spans="1:1" x14ac:dyDescent="0.35">
      <c r="A256" s="4"/>
    </row>
    <row r="257" spans="1:1" x14ac:dyDescent="0.35">
      <c r="A257" s="4"/>
    </row>
    <row r="258" spans="1:1" x14ac:dyDescent="0.35">
      <c r="A258" s="4"/>
    </row>
    <row r="259" spans="1:1" x14ac:dyDescent="0.35">
      <c r="A259" s="4"/>
    </row>
    <row r="260" spans="1:1" x14ac:dyDescent="0.35">
      <c r="A260" s="4"/>
    </row>
    <row r="261" spans="1:1" x14ac:dyDescent="0.35">
      <c r="A261" s="4"/>
    </row>
    <row r="262" spans="1:1" x14ac:dyDescent="0.35">
      <c r="A262" s="4"/>
    </row>
    <row r="263" spans="1:1" x14ac:dyDescent="0.35">
      <c r="A263" s="4"/>
    </row>
    <row r="264" spans="1:1" x14ac:dyDescent="0.35">
      <c r="A264" s="4"/>
    </row>
    <row r="265" spans="1:1" x14ac:dyDescent="0.35">
      <c r="A265" s="4"/>
    </row>
    <row r="266" spans="1:1" x14ac:dyDescent="0.35">
      <c r="A266" s="4"/>
    </row>
    <row r="267" spans="1:1" x14ac:dyDescent="0.35">
      <c r="A267" s="4"/>
    </row>
    <row r="268" spans="1:1" x14ac:dyDescent="0.35">
      <c r="A268" s="4"/>
    </row>
    <row r="269" spans="1:1" x14ac:dyDescent="0.35">
      <c r="A269" s="4"/>
    </row>
    <row r="270" spans="1:1" x14ac:dyDescent="0.35">
      <c r="A270" s="4"/>
    </row>
    <row r="271" spans="1:1" x14ac:dyDescent="0.35">
      <c r="A271" s="4"/>
    </row>
    <row r="272" spans="1:1" x14ac:dyDescent="0.35">
      <c r="A272" s="4"/>
    </row>
    <row r="273" spans="1:1" x14ac:dyDescent="0.35">
      <c r="A273" s="4"/>
    </row>
    <row r="274" spans="1:1" x14ac:dyDescent="0.35">
      <c r="A274" s="4"/>
    </row>
    <row r="275" spans="1:1" x14ac:dyDescent="0.35">
      <c r="A275" s="4"/>
    </row>
    <row r="276" spans="1:1" x14ac:dyDescent="0.35">
      <c r="A276" s="4"/>
    </row>
    <row r="277" spans="1:1" x14ac:dyDescent="0.35">
      <c r="A277" s="4"/>
    </row>
    <row r="278" spans="1:1" x14ac:dyDescent="0.35">
      <c r="A278" s="4"/>
    </row>
    <row r="279" spans="1:1" x14ac:dyDescent="0.35">
      <c r="A279" s="4"/>
    </row>
    <row r="280" spans="1:1" x14ac:dyDescent="0.35">
      <c r="A280" s="4"/>
    </row>
    <row r="281" spans="1:1" x14ac:dyDescent="0.35">
      <c r="A281" s="4"/>
    </row>
    <row r="282" spans="1:1" x14ac:dyDescent="0.35">
      <c r="A282" s="4"/>
    </row>
    <row r="283" spans="1:1" x14ac:dyDescent="0.35">
      <c r="A283" s="4"/>
    </row>
    <row r="284" spans="1:1" x14ac:dyDescent="0.35">
      <c r="A284" s="4"/>
    </row>
    <row r="285" spans="1:1" x14ac:dyDescent="0.35">
      <c r="A285" s="4"/>
    </row>
    <row r="286" spans="1:1" x14ac:dyDescent="0.35">
      <c r="A286" s="4"/>
    </row>
    <row r="287" spans="1:1" x14ac:dyDescent="0.35">
      <c r="A287" s="4"/>
    </row>
    <row r="288" spans="1:1" x14ac:dyDescent="0.35">
      <c r="A288" s="4"/>
    </row>
    <row r="289" spans="1:1" x14ac:dyDescent="0.35">
      <c r="A289" s="4"/>
    </row>
    <row r="290" spans="1:1" x14ac:dyDescent="0.35">
      <c r="A290" s="4"/>
    </row>
    <row r="291" spans="1:1" x14ac:dyDescent="0.35">
      <c r="A291" s="4"/>
    </row>
    <row r="292" spans="1:1" x14ac:dyDescent="0.35">
      <c r="A292" s="4"/>
    </row>
    <row r="293" spans="1:1" x14ac:dyDescent="0.35">
      <c r="A293" s="4"/>
    </row>
    <row r="294" spans="1:1" x14ac:dyDescent="0.35">
      <c r="A294" s="4"/>
    </row>
    <row r="295" spans="1:1" x14ac:dyDescent="0.35">
      <c r="A295" s="4"/>
    </row>
    <row r="296" spans="1:1" x14ac:dyDescent="0.35">
      <c r="A296" s="4"/>
    </row>
    <row r="297" spans="1:1" x14ac:dyDescent="0.35">
      <c r="A297" s="4"/>
    </row>
    <row r="298" spans="1:1" x14ac:dyDescent="0.35">
      <c r="A298" s="4"/>
    </row>
    <row r="299" spans="1:1" x14ac:dyDescent="0.35">
      <c r="A299" s="4"/>
    </row>
    <row r="300" spans="1:1" x14ac:dyDescent="0.35">
      <c r="A300" s="4"/>
    </row>
    <row r="301" spans="1:1" x14ac:dyDescent="0.35">
      <c r="A301" s="4"/>
    </row>
    <row r="302" spans="1:1" x14ac:dyDescent="0.35">
      <c r="A302" s="4"/>
    </row>
    <row r="303" spans="1:1" x14ac:dyDescent="0.35">
      <c r="A303" s="4"/>
    </row>
    <row r="304" spans="1:1" x14ac:dyDescent="0.35">
      <c r="A304" s="4"/>
    </row>
    <row r="305" spans="1:1" x14ac:dyDescent="0.35">
      <c r="A305" s="4"/>
    </row>
    <row r="306" spans="1:1" x14ac:dyDescent="0.35">
      <c r="A306" s="4"/>
    </row>
    <row r="307" spans="1:1" x14ac:dyDescent="0.35">
      <c r="A307" s="4"/>
    </row>
    <row r="308" spans="1:1" x14ac:dyDescent="0.35">
      <c r="A308" s="4"/>
    </row>
    <row r="309" spans="1:1" x14ac:dyDescent="0.35">
      <c r="A309" s="4"/>
    </row>
    <row r="310" spans="1:1" x14ac:dyDescent="0.35">
      <c r="A310" s="4"/>
    </row>
    <row r="311" spans="1:1" x14ac:dyDescent="0.35">
      <c r="A311" s="4"/>
    </row>
    <row r="312" spans="1:1" x14ac:dyDescent="0.35">
      <c r="A312" s="4"/>
    </row>
    <row r="313" spans="1:1" x14ac:dyDescent="0.35">
      <c r="A313" s="4"/>
    </row>
    <row r="314" spans="1:1" x14ac:dyDescent="0.35">
      <c r="A314" s="4"/>
    </row>
    <row r="315" spans="1:1" x14ac:dyDescent="0.35">
      <c r="A315" s="4"/>
    </row>
    <row r="316" spans="1:1" x14ac:dyDescent="0.35">
      <c r="A316" s="4"/>
    </row>
    <row r="317" spans="1:1" x14ac:dyDescent="0.35">
      <c r="A317" s="4"/>
    </row>
    <row r="318" spans="1:1" x14ac:dyDescent="0.35">
      <c r="A318" s="4"/>
    </row>
    <row r="319" spans="1:1" x14ac:dyDescent="0.35">
      <c r="A319" s="4"/>
    </row>
    <row r="320" spans="1:1" x14ac:dyDescent="0.35">
      <c r="A320" s="4"/>
    </row>
    <row r="321" spans="1:1" x14ac:dyDescent="0.35">
      <c r="A321" s="4"/>
    </row>
    <row r="322" spans="1:1" x14ac:dyDescent="0.35">
      <c r="A322" s="4"/>
    </row>
    <row r="323" spans="1:1" x14ac:dyDescent="0.35">
      <c r="A323" s="4"/>
    </row>
    <row r="324" spans="1:1" x14ac:dyDescent="0.35">
      <c r="A324" s="4"/>
    </row>
    <row r="325" spans="1:1" x14ac:dyDescent="0.35">
      <c r="A325" s="4"/>
    </row>
    <row r="326" spans="1:1" x14ac:dyDescent="0.35">
      <c r="A326" s="4"/>
    </row>
    <row r="327" spans="1:1" x14ac:dyDescent="0.35">
      <c r="A327" s="4"/>
    </row>
    <row r="328" spans="1:1" x14ac:dyDescent="0.35">
      <c r="A328" s="4"/>
    </row>
    <row r="329" spans="1:1" x14ac:dyDescent="0.35">
      <c r="A329" s="4"/>
    </row>
    <row r="330" spans="1:1" x14ac:dyDescent="0.35">
      <c r="A330"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97"/>
  <sheetViews>
    <sheetView showGridLines="0" workbookViewId="0"/>
  </sheetViews>
  <sheetFormatPr defaultColWidth="11.53515625" defaultRowHeight="15.5" x14ac:dyDescent="0.35"/>
  <cols>
    <col min="1" max="1" width="22.69140625" customWidth="1"/>
    <col min="2" max="9" width="12.69140625" customWidth="1"/>
  </cols>
  <sheetData>
    <row r="1" spans="1:9" ht="19.5" x14ac:dyDescent="0.45">
      <c r="A1" s="1" t="s">
        <v>189</v>
      </c>
    </row>
    <row r="2" spans="1:9" x14ac:dyDescent="0.35">
      <c r="A2" t="s">
        <v>49</v>
      </c>
    </row>
    <row r="3" spans="1:9" x14ac:dyDescent="0.35">
      <c r="A3" t="s">
        <v>50</v>
      </c>
    </row>
    <row r="4" spans="1:9" x14ac:dyDescent="0.35">
      <c r="A4" t="s">
        <v>138</v>
      </c>
    </row>
    <row r="5" spans="1:9" x14ac:dyDescent="0.35">
      <c r="A5" t="s">
        <v>52</v>
      </c>
    </row>
    <row r="6" spans="1:9" x14ac:dyDescent="0.35">
      <c r="A6" t="s">
        <v>53</v>
      </c>
    </row>
    <row r="7" spans="1:9" x14ac:dyDescent="0.35">
      <c r="A7" s="11" t="s">
        <v>196</v>
      </c>
    </row>
    <row r="8" spans="1:9" ht="124" x14ac:dyDescent="0.35">
      <c r="A8" s="3" t="s">
        <v>190</v>
      </c>
      <c r="B8" s="5" t="s">
        <v>55</v>
      </c>
      <c r="C8" s="5" t="s">
        <v>56</v>
      </c>
      <c r="D8" s="5" t="s">
        <v>57</v>
      </c>
      <c r="E8" s="5" t="s">
        <v>58</v>
      </c>
      <c r="F8" s="5" t="s">
        <v>59</v>
      </c>
      <c r="G8" s="5" t="s">
        <v>60</v>
      </c>
      <c r="H8" s="5" t="s">
        <v>61</v>
      </c>
      <c r="I8" s="5" t="s">
        <v>62</v>
      </c>
    </row>
    <row r="9" spans="1:9" x14ac:dyDescent="0.35">
      <c r="A9" s="4" t="s">
        <v>191</v>
      </c>
      <c r="B9" s="6">
        <v>25425</v>
      </c>
      <c r="C9" s="7">
        <v>0.17</v>
      </c>
      <c r="D9" s="6">
        <v>23500</v>
      </c>
      <c r="E9" s="6">
        <v>14510</v>
      </c>
      <c r="F9" s="6">
        <v>8985</v>
      </c>
      <c r="G9" s="7">
        <v>0.17</v>
      </c>
      <c r="H9" s="7">
        <v>0.62</v>
      </c>
      <c r="I9" s="7">
        <v>0.38</v>
      </c>
    </row>
    <row r="10" spans="1:9" x14ac:dyDescent="0.35">
      <c r="A10" s="4" t="s">
        <v>192</v>
      </c>
      <c r="B10" s="6">
        <v>40615</v>
      </c>
      <c r="C10" s="7">
        <v>0.27</v>
      </c>
      <c r="D10" s="6">
        <v>37630</v>
      </c>
      <c r="E10" s="6">
        <v>23940</v>
      </c>
      <c r="F10" s="6">
        <v>13690</v>
      </c>
      <c r="G10" s="7">
        <v>0.28000000000000003</v>
      </c>
      <c r="H10" s="7">
        <v>0.64</v>
      </c>
      <c r="I10" s="7">
        <v>0.36</v>
      </c>
    </row>
    <row r="11" spans="1:9" x14ac:dyDescent="0.35">
      <c r="A11" s="4" t="s">
        <v>193</v>
      </c>
      <c r="B11" s="6">
        <v>36965</v>
      </c>
      <c r="C11" s="7">
        <v>0.25</v>
      </c>
      <c r="D11" s="6">
        <v>33585</v>
      </c>
      <c r="E11" s="6">
        <v>22115</v>
      </c>
      <c r="F11" s="6">
        <v>11465</v>
      </c>
      <c r="G11" s="7">
        <v>0.25</v>
      </c>
      <c r="H11" s="7">
        <v>0.66</v>
      </c>
      <c r="I11" s="7">
        <v>0.34</v>
      </c>
    </row>
    <row r="12" spans="1:9" x14ac:dyDescent="0.35">
      <c r="A12" s="4" t="s">
        <v>194</v>
      </c>
      <c r="B12" s="6">
        <v>38890</v>
      </c>
      <c r="C12" s="7">
        <v>0.26</v>
      </c>
      <c r="D12" s="6">
        <v>34670</v>
      </c>
      <c r="E12" s="6">
        <v>22345</v>
      </c>
      <c r="F12" s="6">
        <v>12330</v>
      </c>
      <c r="G12" s="7">
        <v>0.26</v>
      </c>
      <c r="H12" s="7">
        <v>0.64</v>
      </c>
      <c r="I12" s="7">
        <v>0.36</v>
      </c>
    </row>
    <row r="13" spans="1:9" x14ac:dyDescent="0.35">
      <c r="A13" s="4" t="s">
        <v>195</v>
      </c>
      <c r="B13" s="6">
        <v>6435</v>
      </c>
      <c r="C13" s="7">
        <v>0.04</v>
      </c>
      <c r="D13" s="6">
        <v>5110</v>
      </c>
      <c r="E13" s="6">
        <v>3670</v>
      </c>
      <c r="F13" s="6">
        <v>1440</v>
      </c>
      <c r="G13" s="7">
        <v>0.04</v>
      </c>
      <c r="H13" s="7">
        <v>0.72</v>
      </c>
      <c r="I13" s="7">
        <v>0.28000000000000003</v>
      </c>
    </row>
    <row r="14" spans="1:9" x14ac:dyDescent="0.35">
      <c r="A14" s="4" t="s">
        <v>70</v>
      </c>
      <c r="B14" s="6">
        <v>320</v>
      </c>
      <c r="C14" s="7">
        <v>0</v>
      </c>
      <c r="D14" s="6">
        <v>90</v>
      </c>
      <c r="E14" s="6">
        <v>25</v>
      </c>
      <c r="F14" s="6">
        <v>65</v>
      </c>
      <c r="G14" s="7">
        <v>0</v>
      </c>
      <c r="H14" s="7">
        <v>0.27</v>
      </c>
      <c r="I14" s="7">
        <v>0.73</v>
      </c>
    </row>
    <row r="15" spans="1:9" x14ac:dyDescent="0.35">
      <c r="A15" s="8" t="s">
        <v>71</v>
      </c>
      <c r="B15" s="9">
        <v>148645</v>
      </c>
      <c r="C15" s="10">
        <v>1</v>
      </c>
      <c r="D15" s="9">
        <v>134585</v>
      </c>
      <c r="E15" s="9">
        <v>86605</v>
      </c>
      <c r="F15" s="9">
        <v>47980</v>
      </c>
      <c r="G15" s="10">
        <v>1</v>
      </c>
      <c r="H15" s="10">
        <v>0.64</v>
      </c>
      <c r="I15" s="10">
        <v>0.36</v>
      </c>
    </row>
    <row r="17" spans="1:9" x14ac:dyDescent="0.35">
      <c r="A17" s="11" t="s">
        <v>197</v>
      </c>
    </row>
    <row r="18" spans="1:9" ht="124" x14ac:dyDescent="0.35">
      <c r="A18" s="3" t="s">
        <v>190</v>
      </c>
      <c r="B18" s="5" t="s">
        <v>55</v>
      </c>
      <c r="C18" s="5" t="s">
        <v>56</v>
      </c>
      <c r="D18" s="5" t="s">
        <v>57</v>
      </c>
      <c r="E18" s="5" t="s">
        <v>58</v>
      </c>
      <c r="F18" s="5" t="s">
        <v>59</v>
      </c>
      <c r="G18" s="5" t="s">
        <v>60</v>
      </c>
      <c r="H18" s="5" t="s">
        <v>61</v>
      </c>
      <c r="I18" s="5" t="s">
        <v>62</v>
      </c>
    </row>
    <row r="19" spans="1:9" x14ac:dyDescent="0.35">
      <c r="A19" s="4" t="s">
        <v>191</v>
      </c>
      <c r="B19" s="6">
        <v>9290</v>
      </c>
      <c r="C19" s="7">
        <v>0.15</v>
      </c>
      <c r="D19" s="6">
        <v>8300</v>
      </c>
      <c r="E19" s="6">
        <v>3520</v>
      </c>
      <c r="F19" s="6">
        <v>4780</v>
      </c>
      <c r="G19" s="7">
        <v>0.15</v>
      </c>
      <c r="H19" s="7">
        <v>0.42</v>
      </c>
      <c r="I19" s="7">
        <v>0.57999999999999996</v>
      </c>
    </row>
    <row r="20" spans="1:9" x14ac:dyDescent="0.35">
      <c r="A20" s="4" t="s">
        <v>192</v>
      </c>
      <c r="B20" s="6">
        <v>12310</v>
      </c>
      <c r="C20" s="7">
        <v>0.2</v>
      </c>
      <c r="D20" s="6">
        <v>11335</v>
      </c>
      <c r="E20" s="6">
        <v>4600</v>
      </c>
      <c r="F20" s="6">
        <v>6735</v>
      </c>
      <c r="G20" s="7">
        <v>0.2</v>
      </c>
      <c r="H20" s="7">
        <v>0.41</v>
      </c>
      <c r="I20" s="7">
        <v>0.59</v>
      </c>
    </row>
    <row r="21" spans="1:9" x14ac:dyDescent="0.35">
      <c r="A21" s="4" t="s">
        <v>193</v>
      </c>
      <c r="B21" s="6">
        <v>13125</v>
      </c>
      <c r="C21" s="7">
        <v>0.21</v>
      </c>
      <c r="D21" s="6">
        <v>11970</v>
      </c>
      <c r="E21" s="6">
        <v>5545</v>
      </c>
      <c r="F21" s="6">
        <v>6425</v>
      </c>
      <c r="G21" s="7">
        <v>0.21</v>
      </c>
      <c r="H21" s="7">
        <v>0.46</v>
      </c>
      <c r="I21" s="7">
        <v>0.54</v>
      </c>
    </row>
    <row r="22" spans="1:9" x14ac:dyDescent="0.35">
      <c r="A22" s="4" t="s">
        <v>194</v>
      </c>
      <c r="B22" s="6">
        <v>25035</v>
      </c>
      <c r="C22" s="7">
        <v>0.41</v>
      </c>
      <c r="D22" s="6">
        <v>23090</v>
      </c>
      <c r="E22" s="6">
        <v>12770</v>
      </c>
      <c r="F22" s="6">
        <v>10320</v>
      </c>
      <c r="G22" s="7">
        <v>0.41</v>
      </c>
      <c r="H22" s="7">
        <v>0.55000000000000004</v>
      </c>
      <c r="I22" s="7">
        <v>0.45</v>
      </c>
    </row>
    <row r="23" spans="1:9" x14ac:dyDescent="0.35">
      <c r="A23" s="4" t="s">
        <v>195</v>
      </c>
      <c r="B23" s="6">
        <v>2000</v>
      </c>
      <c r="C23" s="7">
        <v>0.03</v>
      </c>
      <c r="D23" s="6">
        <v>1450</v>
      </c>
      <c r="E23" s="6">
        <v>695</v>
      </c>
      <c r="F23" s="6">
        <v>755</v>
      </c>
      <c r="G23" s="7">
        <v>0.03</v>
      </c>
      <c r="H23" s="7">
        <v>0.48</v>
      </c>
      <c r="I23" s="7">
        <v>0.52</v>
      </c>
    </row>
    <row r="24" spans="1:9" x14ac:dyDescent="0.35">
      <c r="A24" s="4" t="s">
        <v>70</v>
      </c>
      <c r="B24" s="6">
        <v>50</v>
      </c>
      <c r="C24" s="7">
        <v>0</v>
      </c>
      <c r="D24" s="6">
        <v>30</v>
      </c>
      <c r="E24" s="6">
        <v>10</v>
      </c>
      <c r="F24" s="6">
        <v>20</v>
      </c>
      <c r="G24" s="7">
        <v>0</v>
      </c>
      <c r="H24" s="7">
        <v>0.32</v>
      </c>
      <c r="I24" s="7">
        <v>0.68</v>
      </c>
    </row>
    <row r="25" spans="1:9" x14ac:dyDescent="0.35">
      <c r="A25" s="8" t="s">
        <v>71</v>
      </c>
      <c r="B25" s="9">
        <v>61810</v>
      </c>
      <c r="C25" s="10">
        <v>1</v>
      </c>
      <c r="D25" s="9">
        <v>56175</v>
      </c>
      <c r="E25" s="9">
        <v>27140</v>
      </c>
      <c r="F25" s="9">
        <v>29035</v>
      </c>
      <c r="G25" s="10">
        <v>1</v>
      </c>
      <c r="H25" s="10">
        <v>0.48</v>
      </c>
      <c r="I25" s="10">
        <v>0.52</v>
      </c>
    </row>
    <row r="27" spans="1:9" x14ac:dyDescent="0.35">
      <c r="A27" s="11" t="s">
        <v>198</v>
      </c>
    </row>
    <row r="28" spans="1:9" ht="124" x14ac:dyDescent="0.35">
      <c r="A28" s="3" t="s">
        <v>190</v>
      </c>
      <c r="B28" s="5" t="s">
        <v>55</v>
      </c>
      <c r="C28" s="5" t="s">
        <v>56</v>
      </c>
      <c r="D28" s="5" t="s">
        <v>57</v>
      </c>
      <c r="E28" s="5" t="s">
        <v>58</v>
      </c>
      <c r="F28" s="5" t="s">
        <v>59</v>
      </c>
      <c r="G28" s="5" t="s">
        <v>60</v>
      </c>
      <c r="H28" s="5" t="s">
        <v>61</v>
      </c>
      <c r="I28" s="5" t="s">
        <v>62</v>
      </c>
    </row>
    <row r="29" spans="1:9" x14ac:dyDescent="0.35">
      <c r="A29" s="4" t="s">
        <v>191</v>
      </c>
      <c r="B29" s="6">
        <v>4465</v>
      </c>
      <c r="C29" s="7">
        <v>0.18</v>
      </c>
      <c r="D29" s="6">
        <v>4405</v>
      </c>
      <c r="E29" s="6">
        <v>3195</v>
      </c>
      <c r="F29" s="6">
        <v>1210</v>
      </c>
      <c r="G29" s="7">
        <v>0.18</v>
      </c>
      <c r="H29" s="7">
        <v>0.73</v>
      </c>
      <c r="I29" s="7">
        <v>0.27</v>
      </c>
    </row>
    <row r="30" spans="1:9" x14ac:dyDescent="0.35">
      <c r="A30" s="4" t="s">
        <v>192</v>
      </c>
      <c r="B30" s="6">
        <v>13070</v>
      </c>
      <c r="C30" s="7">
        <v>0.54</v>
      </c>
      <c r="D30" s="6">
        <v>12830</v>
      </c>
      <c r="E30" s="6">
        <v>8800</v>
      </c>
      <c r="F30" s="6">
        <v>4025</v>
      </c>
      <c r="G30" s="7">
        <v>0.54</v>
      </c>
      <c r="H30" s="7">
        <v>0.69</v>
      </c>
      <c r="I30" s="7">
        <v>0.31</v>
      </c>
    </row>
    <row r="31" spans="1:9" x14ac:dyDescent="0.35">
      <c r="A31" s="4" t="s">
        <v>193</v>
      </c>
      <c r="B31" s="6">
        <v>6085</v>
      </c>
      <c r="C31" s="7">
        <v>0.25</v>
      </c>
      <c r="D31" s="6">
        <v>5980</v>
      </c>
      <c r="E31" s="6">
        <v>3845</v>
      </c>
      <c r="F31" s="6">
        <v>2135</v>
      </c>
      <c r="G31" s="7">
        <v>0.25</v>
      </c>
      <c r="H31" s="7">
        <v>0.64</v>
      </c>
      <c r="I31" s="7">
        <v>0.36</v>
      </c>
    </row>
    <row r="32" spans="1:9" x14ac:dyDescent="0.35">
      <c r="A32" s="4" t="s">
        <v>194</v>
      </c>
      <c r="B32" s="6">
        <v>625</v>
      </c>
      <c r="C32" s="7">
        <v>0.03</v>
      </c>
      <c r="D32" s="6">
        <v>610</v>
      </c>
      <c r="E32" s="6">
        <v>315</v>
      </c>
      <c r="F32" s="6">
        <v>295</v>
      </c>
      <c r="G32" s="7">
        <v>0.03</v>
      </c>
      <c r="H32" s="7">
        <v>0.51</v>
      </c>
      <c r="I32" s="7">
        <v>0.49</v>
      </c>
    </row>
    <row r="33" spans="1:9" x14ac:dyDescent="0.35">
      <c r="A33" s="4" t="s">
        <v>195</v>
      </c>
      <c r="B33" s="6">
        <v>10</v>
      </c>
      <c r="C33" s="7">
        <v>0</v>
      </c>
      <c r="D33" s="6">
        <v>10</v>
      </c>
      <c r="E33" s="6">
        <v>5</v>
      </c>
      <c r="F33" s="6">
        <v>10</v>
      </c>
      <c r="G33" s="7">
        <v>0</v>
      </c>
      <c r="H33" s="7">
        <v>0.27</v>
      </c>
      <c r="I33" s="7">
        <v>0.73</v>
      </c>
    </row>
    <row r="34" spans="1:9" x14ac:dyDescent="0.35">
      <c r="A34" s="4" t="s">
        <v>70</v>
      </c>
      <c r="B34" s="6">
        <v>110</v>
      </c>
      <c r="C34" s="7">
        <v>0</v>
      </c>
      <c r="D34" s="6">
        <v>10</v>
      </c>
      <c r="E34" s="6">
        <v>10</v>
      </c>
      <c r="F34" s="6" t="s">
        <v>72</v>
      </c>
      <c r="G34" s="7">
        <v>0</v>
      </c>
      <c r="H34" s="7">
        <v>0.83</v>
      </c>
      <c r="I34" s="7">
        <v>0.17</v>
      </c>
    </row>
    <row r="35" spans="1:9" x14ac:dyDescent="0.35">
      <c r="A35" s="8" t="s">
        <v>71</v>
      </c>
      <c r="B35" s="9">
        <v>24365</v>
      </c>
      <c r="C35" s="10">
        <v>1</v>
      </c>
      <c r="D35" s="9">
        <v>23845</v>
      </c>
      <c r="E35" s="9">
        <v>16165</v>
      </c>
      <c r="F35" s="9">
        <v>7680</v>
      </c>
      <c r="G35" s="10">
        <v>1</v>
      </c>
      <c r="H35" s="10">
        <v>0.68</v>
      </c>
      <c r="I35" s="10">
        <v>0.32</v>
      </c>
    </row>
    <row r="36" spans="1:9" x14ac:dyDescent="0.35">
      <c r="A36" s="4"/>
    </row>
    <row r="37" spans="1:9" x14ac:dyDescent="0.35">
      <c r="A37" s="11" t="s">
        <v>199</v>
      </c>
    </row>
    <row r="38" spans="1:9" ht="124" x14ac:dyDescent="0.35">
      <c r="A38" s="3" t="s">
        <v>190</v>
      </c>
      <c r="B38" s="5" t="s">
        <v>55</v>
      </c>
      <c r="C38" s="5" t="s">
        <v>56</v>
      </c>
      <c r="D38" s="5" t="s">
        <v>57</v>
      </c>
      <c r="E38" s="5" t="s">
        <v>58</v>
      </c>
      <c r="F38" s="5" t="s">
        <v>59</v>
      </c>
      <c r="G38" s="5" t="s">
        <v>60</v>
      </c>
      <c r="H38" s="5" t="s">
        <v>61</v>
      </c>
      <c r="I38" s="5" t="s">
        <v>62</v>
      </c>
    </row>
    <row r="39" spans="1:9" x14ac:dyDescent="0.35">
      <c r="A39" s="4" t="s">
        <v>191</v>
      </c>
      <c r="B39" s="6">
        <v>1560</v>
      </c>
      <c r="C39" s="7">
        <v>0.14000000000000001</v>
      </c>
      <c r="D39" s="6">
        <v>1020</v>
      </c>
      <c r="E39" s="6">
        <v>835</v>
      </c>
      <c r="F39" s="6">
        <v>185</v>
      </c>
      <c r="G39" s="7">
        <v>0.13</v>
      </c>
      <c r="H39" s="7">
        <v>0.82</v>
      </c>
      <c r="I39" s="7">
        <v>0.18</v>
      </c>
    </row>
    <row r="40" spans="1:9" x14ac:dyDescent="0.35">
      <c r="A40" s="4" t="s">
        <v>192</v>
      </c>
      <c r="B40" s="6">
        <v>1920</v>
      </c>
      <c r="C40" s="7">
        <v>0.17</v>
      </c>
      <c r="D40" s="6">
        <v>1345</v>
      </c>
      <c r="E40" s="6">
        <v>1100</v>
      </c>
      <c r="F40" s="6">
        <v>245</v>
      </c>
      <c r="G40" s="7">
        <v>0.17</v>
      </c>
      <c r="H40" s="7">
        <v>0.82</v>
      </c>
      <c r="I40" s="7">
        <v>0.18</v>
      </c>
    </row>
    <row r="41" spans="1:9" x14ac:dyDescent="0.35">
      <c r="A41" s="4" t="s">
        <v>193</v>
      </c>
      <c r="B41" s="6">
        <v>2265</v>
      </c>
      <c r="C41" s="7">
        <v>0.2</v>
      </c>
      <c r="D41" s="6">
        <v>1600</v>
      </c>
      <c r="E41" s="6">
        <v>1295</v>
      </c>
      <c r="F41" s="6">
        <v>305</v>
      </c>
      <c r="G41" s="7">
        <v>0.2</v>
      </c>
      <c r="H41" s="7">
        <v>0.81</v>
      </c>
      <c r="I41" s="7">
        <v>0.19</v>
      </c>
    </row>
    <row r="42" spans="1:9" x14ac:dyDescent="0.35">
      <c r="A42" s="4" t="s">
        <v>194</v>
      </c>
      <c r="B42" s="6">
        <v>4100</v>
      </c>
      <c r="C42" s="7">
        <v>0.36</v>
      </c>
      <c r="D42" s="6">
        <v>2725</v>
      </c>
      <c r="E42" s="6">
        <v>2330</v>
      </c>
      <c r="F42" s="6">
        <v>400</v>
      </c>
      <c r="G42" s="7">
        <v>0.35</v>
      </c>
      <c r="H42" s="7">
        <v>0.85</v>
      </c>
      <c r="I42" s="7">
        <v>0.15</v>
      </c>
    </row>
    <row r="43" spans="1:9" x14ac:dyDescent="0.35">
      <c r="A43" s="4" t="s">
        <v>195</v>
      </c>
      <c r="B43" s="6">
        <v>1675</v>
      </c>
      <c r="C43" s="7">
        <v>0.15</v>
      </c>
      <c r="D43" s="6">
        <v>1160</v>
      </c>
      <c r="E43" s="6">
        <v>1005</v>
      </c>
      <c r="F43" s="6">
        <v>155</v>
      </c>
      <c r="G43" s="7">
        <v>0.15</v>
      </c>
      <c r="H43" s="7">
        <v>0.87</v>
      </c>
      <c r="I43" s="7">
        <v>0.13</v>
      </c>
    </row>
    <row r="44" spans="1:9" x14ac:dyDescent="0.35">
      <c r="A44" s="4" t="s">
        <v>70</v>
      </c>
      <c r="B44" s="6">
        <v>10</v>
      </c>
      <c r="C44" s="7">
        <v>0</v>
      </c>
      <c r="D44" s="6">
        <v>5</v>
      </c>
      <c r="E44" s="6">
        <v>5</v>
      </c>
      <c r="F44" s="6" t="s">
        <v>72</v>
      </c>
      <c r="G44" s="7">
        <v>0</v>
      </c>
      <c r="H44" s="7">
        <v>0.75</v>
      </c>
      <c r="I44" s="7">
        <v>0.25</v>
      </c>
    </row>
    <row r="45" spans="1:9" x14ac:dyDescent="0.35">
      <c r="A45" s="8" t="s">
        <v>71</v>
      </c>
      <c r="B45" s="9">
        <v>11525</v>
      </c>
      <c r="C45" s="10">
        <v>1</v>
      </c>
      <c r="D45" s="9">
        <v>7860</v>
      </c>
      <c r="E45" s="9">
        <v>6565</v>
      </c>
      <c r="F45" s="9">
        <v>1295</v>
      </c>
      <c r="G45" s="10">
        <v>1</v>
      </c>
      <c r="H45" s="10">
        <v>0.84</v>
      </c>
      <c r="I45" s="10">
        <v>0.16</v>
      </c>
    </row>
    <row r="46" spans="1:9" x14ac:dyDescent="0.35">
      <c r="A46" s="4"/>
    </row>
    <row r="47" spans="1:9" x14ac:dyDescent="0.35">
      <c r="A47" s="11" t="s">
        <v>200</v>
      </c>
    </row>
    <row r="48" spans="1:9" ht="124" x14ac:dyDescent="0.35">
      <c r="A48" s="3" t="s">
        <v>190</v>
      </c>
      <c r="B48" s="5" t="s">
        <v>55</v>
      </c>
      <c r="C48" s="5" t="s">
        <v>56</v>
      </c>
      <c r="D48" s="5" t="s">
        <v>57</v>
      </c>
      <c r="E48" s="5" t="s">
        <v>58</v>
      </c>
      <c r="F48" s="5" t="s">
        <v>59</v>
      </c>
      <c r="G48" s="5" t="s">
        <v>60</v>
      </c>
      <c r="H48" s="5" t="s">
        <v>61</v>
      </c>
      <c r="I48" s="5" t="s">
        <v>62</v>
      </c>
    </row>
    <row r="49" spans="1:9" x14ac:dyDescent="0.35">
      <c r="A49" s="4" t="s">
        <v>191</v>
      </c>
      <c r="B49" s="6">
        <v>335</v>
      </c>
      <c r="C49" s="7">
        <v>0.02</v>
      </c>
      <c r="D49" s="6">
        <v>275</v>
      </c>
      <c r="E49" s="6">
        <v>195</v>
      </c>
      <c r="F49" s="6">
        <v>80</v>
      </c>
      <c r="G49" s="7">
        <v>0.03</v>
      </c>
      <c r="H49" s="7">
        <v>0.72</v>
      </c>
      <c r="I49" s="7">
        <v>0.28000000000000003</v>
      </c>
    </row>
    <row r="50" spans="1:9" x14ac:dyDescent="0.35">
      <c r="A50" s="4" t="s">
        <v>192</v>
      </c>
      <c r="B50" s="6">
        <v>4865</v>
      </c>
      <c r="C50" s="7">
        <v>0.36</v>
      </c>
      <c r="D50" s="6">
        <v>3850</v>
      </c>
      <c r="E50" s="6">
        <v>3105</v>
      </c>
      <c r="F50" s="6">
        <v>745</v>
      </c>
      <c r="G50" s="7">
        <v>0.36</v>
      </c>
      <c r="H50" s="7">
        <v>0.81</v>
      </c>
      <c r="I50" s="7">
        <v>0.19</v>
      </c>
    </row>
    <row r="51" spans="1:9" x14ac:dyDescent="0.35">
      <c r="A51" s="4" t="s">
        <v>193</v>
      </c>
      <c r="B51" s="6">
        <v>6170</v>
      </c>
      <c r="C51" s="7">
        <v>0.45</v>
      </c>
      <c r="D51" s="6">
        <v>4930</v>
      </c>
      <c r="E51" s="6">
        <v>4055</v>
      </c>
      <c r="F51" s="6">
        <v>880</v>
      </c>
      <c r="G51" s="7">
        <v>0.46</v>
      </c>
      <c r="H51" s="7">
        <v>0.82</v>
      </c>
      <c r="I51" s="7">
        <v>0.18</v>
      </c>
    </row>
    <row r="52" spans="1:9" x14ac:dyDescent="0.35">
      <c r="A52" s="4" t="s">
        <v>194</v>
      </c>
      <c r="B52" s="6">
        <v>2215</v>
      </c>
      <c r="C52" s="7">
        <v>0.16</v>
      </c>
      <c r="D52" s="6">
        <v>1725</v>
      </c>
      <c r="E52" s="6">
        <v>1445</v>
      </c>
      <c r="F52" s="6">
        <v>280</v>
      </c>
      <c r="G52" s="7">
        <v>0.16</v>
      </c>
      <c r="H52" s="7">
        <v>0.84</v>
      </c>
      <c r="I52" s="7">
        <v>0.16</v>
      </c>
    </row>
    <row r="53" spans="1:9" x14ac:dyDescent="0.35">
      <c r="A53" s="4" t="s">
        <v>195</v>
      </c>
      <c r="B53" s="6">
        <v>35</v>
      </c>
      <c r="C53" s="7">
        <v>0</v>
      </c>
      <c r="D53" s="6">
        <v>30</v>
      </c>
      <c r="E53" s="6">
        <v>25</v>
      </c>
      <c r="F53" s="6">
        <v>5</v>
      </c>
      <c r="G53" s="7">
        <v>0</v>
      </c>
      <c r="H53" s="7">
        <v>0.86</v>
      </c>
      <c r="I53" s="7">
        <v>0.14000000000000001</v>
      </c>
    </row>
    <row r="54" spans="1:9" x14ac:dyDescent="0.35">
      <c r="A54" s="4" t="s">
        <v>70</v>
      </c>
      <c r="B54" s="6">
        <v>25</v>
      </c>
      <c r="C54" s="7">
        <v>0</v>
      </c>
      <c r="D54" s="6">
        <v>5</v>
      </c>
      <c r="E54" s="6">
        <v>0</v>
      </c>
      <c r="F54" s="6">
        <v>5</v>
      </c>
      <c r="G54" s="7">
        <v>0</v>
      </c>
      <c r="H54" s="7">
        <v>0</v>
      </c>
      <c r="I54" s="7">
        <v>1</v>
      </c>
    </row>
    <row r="55" spans="1:9" x14ac:dyDescent="0.35">
      <c r="A55" s="8" t="s">
        <v>71</v>
      </c>
      <c r="B55" s="9">
        <v>13645</v>
      </c>
      <c r="C55" s="10">
        <v>1</v>
      </c>
      <c r="D55" s="9">
        <v>10820</v>
      </c>
      <c r="E55" s="9">
        <v>8825</v>
      </c>
      <c r="F55" s="9">
        <v>1990</v>
      </c>
      <c r="G55" s="10">
        <v>1</v>
      </c>
      <c r="H55" s="10">
        <v>0.82</v>
      </c>
      <c r="I55" s="10">
        <v>0.18</v>
      </c>
    </row>
    <row r="56" spans="1:9" x14ac:dyDescent="0.35">
      <c r="A56" s="4"/>
    </row>
    <row r="57" spans="1:9" x14ac:dyDescent="0.35">
      <c r="A57" s="11" t="s">
        <v>201</v>
      </c>
    </row>
    <row r="58" spans="1:9" ht="124" x14ac:dyDescent="0.35">
      <c r="A58" s="3" t="s">
        <v>190</v>
      </c>
      <c r="B58" s="5" t="s">
        <v>55</v>
      </c>
      <c r="C58" s="5" t="s">
        <v>56</v>
      </c>
      <c r="D58" s="5" t="s">
        <v>57</v>
      </c>
      <c r="E58" s="5" t="s">
        <v>58</v>
      </c>
      <c r="F58" s="5" t="s">
        <v>59</v>
      </c>
      <c r="G58" s="5" t="s">
        <v>60</v>
      </c>
      <c r="H58" s="5" t="s">
        <v>61</v>
      </c>
      <c r="I58" s="5" t="s">
        <v>62</v>
      </c>
    </row>
    <row r="59" spans="1:9" x14ac:dyDescent="0.35">
      <c r="A59" s="4" t="s">
        <v>191</v>
      </c>
      <c r="B59" s="6">
        <v>200</v>
      </c>
      <c r="C59" s="7">
        <v>0.03</v>
      </c>
      <c r="D59" s="6">
        <v>180</v>
      </c>
      <c r="E59" s="6">
        <v>135</v>
      </c>
      <c r="F59" s="6">
        <v>45</v>
      </c>
      <c r="G59" s="7">
        <v>0.03</v>
      </c>
      <c r="H59" s="7">
        <v>0.75</v>
      </c>
      <c r="I59" s="7">
        <v>0.25</v>
      </c>
    </row>
    <row r="60" spans="1:9" x14ac:dyDescent="0.35">
      <c r="A60" s="4" t="s">
        <v>192</v>
      </c>
      <c r="B60" s="6">
        <v>770</v>
      </c>
      <c r="C60" s="7">
        <v>0.1</v>
      </c>
      <c r="D60" s="6">
        <v>700</v>
      </c>
      <c r="E60" s="6">
        <v>585</v>
      </c>
      <c r="F60" s="6">
        <v>115</v>
      </c>
      <c r="G60" s="7">
        <v>0.1</v>
      </c>
      <c r="H60" s="7">
        <v>0.84</v>
      </c>
      <c r="I60" s="7">
        <v>0.16</v>
      </c>
    </row>
    <row r="61" spans="1:9" x14ac:dyDescent="0.35">
      <c r="A61" s="4" t="s">
        <v>193</v>
      </c>
      <c r="B61" s="6">
        <v>1290</v>
      </c>
      <c r="C61" s="7">
        <v>0.17</v>
      </c>
      <c r="D61" s="6">
        <v>1190</v>
      </c>
      <c r="E61" s="6">
        <v>995</v>
      </c>
      <c r="F61" s="6">
        <v>195</v>
      </c>
      <c r="G61" s="7">
        <v>0.17</v>
      </c>
      <c r="H61" s="7">
        <v>0.84</v>
      </c>
      <c r="I61" s="7">
        <v>0.16</v>
      </c>
    </row>
    <row r="62" spans="1:9" x14ac:dyDescent="0.35">
      <c r="A62" s="4" t="s">
        <v>194</v>
      </c>
      <c r="B62" s="6">
        <v>3190</v>
      </c>
      <c r="C62" s="7">
        <v>0.42</v>
      </c>
      <c r="D62" s="6">
        <v>2875</v>
      </c>
      <c r="E62" s="6">
        <v>2420</v>
      </c>
      <c r="F62" s="6">
        <v>455</v>
      </c>
      <c r="G62" s="7">
        <v>0.42</v>
      </c>
      <c r="H62" s="7">
        <v>0.84</v>
      </c>
      <c r="I62" s="7">
        <v>0.16</v>
      </c>
    </row>
    <row r="63" spans="1:9" x14ac:dyDescent="0.35">
      <c r="A63" s="4" t="s">
        <v>195</v>
      </c>
      <c r="B63" s="6">
        <v>2055</v>
      </c>
      <c r="C63" s="7">
        <v>0.27</v>
      </c>
      <c r="D63" s="6">
        <v>1880</v>
      </c>
      <c r="E63" s="6">
        <v>1485</v>
      </c>
      <c r="F63" s="6">
        <v>395</v>
      </c>
      <c r="G63" s="7">
        <v>0.28000000000000003</v>
      </c>
      <c r="H63" s="7">
        <v>0.79</v>
      </c>
      <c r="I63" s="7">
        <v>0.21</v>
      </c>
    </row>
    <row r="64" spans="1:9" x14ac:dyDescent="0.35">
      <c r="A64" s="4" t="s">
        <v>70</v>
      </c>
      <c r="B64" s="6">
        <v>15</v>
      </c>
      <c r="C64" s="7">
        <v>0</v>
      </c>
      <c r="D64" s="6">
        <v>10</v>
      </c>
      <c r="E64" s="6">
        <v>0</v>
      </c>
      <c r="F64" s="6">
        <v>10</v>
      </c>
      <c r="G64" s="7">
        <v>0</v>
      </c>
      <c r="H64" s="7">
        <v>0</v>
      </c>
      <c r="I64" s="7">
        <v>1</v>
      </c>
    </row>
    <row r="65" spans="1:9" x14ac:dyDescent="0.35">
      <c r="A65" s="8" t="s">
        <v>71</v>
      </c>
      <c r="B65" s="9">
        <v>7520</v>
      </c>
      <c r="C65" s="10">
        <v>1</v>
      </c>
      <c r="D65" s="9">
        <v>6830</v>
      </c>
      <c r="E65" s="9">
        <v>5620</v>
      </c>
      <c r="F65" s="9">
        <v>1210</v>
      </c>
      <c r="G65" s="10">
        <v>1</v>
      </c>
      <c r="H65" s="10">
        <v>0.82</v>
      </c>
      <c r="I65" s="10">
        <v>0.18</v>
      </c>
    </row>
    <row r="66" spans="1:9" x14ac:dyDescent="0.35">
      <c r="A66" s="4"/>
    </row>
    <row r="67" spans="1:9" x14ac:dyDescent="0.35">
      <c r="A67" s="11" t="s">
        <v>202</v>
      </c>
    </row>
    <row r="68" spans="1:9" ht="124" x14ac:dyDescent="0.35">
      <c r="A68" s="3" t="s">
        <v>190</v>
      </c>
      <c r="B68" s="5" t="s">
        <v>55</v>
      </c>
      <c r="C68" s="5" t="s">
        <v>56</v>
      </c>
      <c r="D68" s="5" t="s">
        <v>57</v>
      </c>
      <c r="E68" s="5" t="s">
        <v>58</v>
      </c>
      <c r="F68" s="5" t="s">
        <v>59</v>
      </c>
      <c r="G68" s="5" t="s">
        <v>60</v>
      </c>
      <c r="H68" s="5" t="s">
        <v>61</v>
      </c>
      <c r="I68" s="5" t="s">
        <v>62</v>
      </c>
    </row>
    <row r="69" spans="1:9" x14ac:dyDescent="0.35">
      <c r="A69" s="4" t="s">
        <v>191</v>
      </c>
      <c r="B69" s="6">
        <v>1580</v>
      </c>
      <c r="C69" s="7">
        <v>0.98</v>
      </c>
      <c r="D69" s="6">
        <v>1530</v>
      </c>
      <c r="E69" s="6">
        <v>630</v>
      </c>
      <c r="F69" s="6">
        <v>900</v>
      </c>
      <c r="G69" s="7">
        <v>0.98</v>
      </c>
      <c r="H69" s="7">
        <v>0.41</v>
      </c>
      <c r="I69" s="7">
        <v>0.59</v>
      </c>
    </row>
    <row r="70" spans="1:9" x14ac:dyDescent="0.35">
      <c r="A70" s="4" t="s">
        <v>192</v>
      </c>
      <c r="B70" s="6">
        <v>35</v>
      </c>
      <c r="C70" s="7">
        <v>0.02</v>
      </c>
      <c r="D70" s="6">
        <v>35</v>
      </c>
      <c r="E70" s="6">
        <v>10</v>
      </c>
      <c r="F70" s="6">
        <v>25</v>
      </c>
      <c r="G70" s="7">
        <v>0.02</v>
      </c>
      <c r="H70" s="7">
        <v>0.27</v>
      </c>
      <c r="I70" s="7">
        <v>0.73</v>
      </c>
    </row>
    <row r="71" spans="1:9" x14ac:dyDescent="0.35">
      <c r="A71" s="4" t="s">
        <v>193</v>
      </c>
      <c r="B71" s="6">
        <v>0</v>
      </c>
      <c r="C71" s="7">
        <v>0</v>
      </c>
      <c r="D71" s="6">
        <v>0</v>
      </c>
      <c r="E71" s="6">
        <v>0</v>
      </c>
      <c r="F71" s="6">
        <v>0</v>
      </c>
      <c r="G71" s="7">
        <v>0</v>
      </c>
      <c r="H71" s="7">
        <v>0</v>
      </c>
      <c r="I71" s="7">
        <v>0</v>
      </c>
    </row>
    <row r="72" spans="1:9" x14ac:dyDescent="0.35">
      <c r="A72" s="4" t="s">
        <v>194</v>
      </c>
      <c r="B72" s="6">
        <v>0</v>
      </c>
      <c r="C72" s="7">
        <v>0</v>
      </c>
      <c r="D72" s="6">
        <v>0</v>
      </c>
      <c r="E72" s="6">
        <v>0</v>
      </c>
      <c r="F72" s="6">
        <v>0</v>
      </c>
      <c r="G72" s="7">
        <v>0</v>
      </c>
      <c r="H72" s="7">
        <v>0</v>
      </c>
      <c r="I72" s="7">
        <v>0</v>
      </c>
    </row>
    <row r="73" spans="1:9" x14ac:dyDescent="0.35">
      <c r="A73" s="4" t="s">
        <v>195</v>
      </c>
      <c r="B73" s="6">
        <v>0</v>
      </c>
      <c r="C73" s="7">
        <v>0</v>
      </c>
      <c r="D73" s="6">
        <v>0</v>
      </c>
      <c r="E73" s="6">
        <v>0</v>
      </c>
      <c r="F73" s="6">
        <v>0</v>
      </c>
      <c r="G73" s="7">
        <v>0</v>
      </c>
      <c r="H73" s="7">
        <v>0</v>
      </c>
      <c r="I73" s="7">
        <v>0</v>
      </c>
    </row>
    <row r="74" spans="1:9" x14ac:dyDescent="0.35">
      <c r="A74" s="4" t="s">
        <v>70</v>
      </c>
      <c r="B74" s="6">
        <v>5</v>
      </c>
      <c r="C74" s="7">
        <v>0</v>
      </c>
      <c r="D74" s="6">
        <v>0</v>
      </c>
      <c r="E74" s="6">
        <v>0</v>
      </c>
      <c r="F74" s="6">
        <v>0</v>
      </c>
      <c r="G74" s="7">
        <v>0</v>
      </c>
      <c r="H74" s="7">
        <v>0</v>
      </c>
      <c r="I74" s="7">
        <v>0</v>
      </c>
    </row>
    <row r="75" spans="1:9" x14ac:dyDescent="0.35">
      <c r="A75" s="8" t="s">
        <v>71</v>
      </c>
      <c r="B75" s="9">
        <v>1615</v>
      </c>
      <c r="C75" s="10">
        <v>1</v>
      </c>
      <c r="D75" s="9">
        <v>1560</v>
      </c>
      <c r="E75" s="9">
        <v>635</v>
      </c>
      <c r="F75" s="9">
        <v>925</v>
      </c>
      <c r="G75" s="10">
        <v>1</v>
      </c>
      <c r="H75" s="10">
        <v>0.41</v>
      </c>
      <c r="I75" s="10">
        <v>0.59</v>
      </c>
    </row>
    <row r="76" spans="1:9" x14ac:dyDescent="0.35">
      <c r="A76" s="4"/>
    </row>
    <row r="77" spans="1:9" x14ac:dyDescent="0.35">
      <c r="A77" s="11" t="s">
        <v>203</v>
      </c>
    </row>
    <row r="78" spans="1:9" ht="124" x14ac:dyDescent="0.35">
      <c r="A78" s="3" t="s">
        <v>190</v>
      </c>
      <c r="B78" s="5" t="s">
        <v>55</v>
      </c>
      <c r="C78" s="5" t="s">
        <v>56</v>
      </c>
      <c r="D78" s="5" t="s">
        <v>57</v>
      </c>
      <c r="E78" s="5" t="s">
        <v>58</v>
      </c>
      <c r="F78" s="5" t="s">
        <v>59</v>
      </c>
      <c r="G78" s="5" t="s">
        <v>60</v>
      </c>
      <c r="H78" s="5" t="s">
        <v>61</v>
      </c>
      <c r="I78" s="5" t="s">
        <v>62</v>
      </c>
    </row>
    <row r="79" spans="1:9" x14ac:dyDescent="0.35">
      <c r="A79" s="4" t="s">
        <v>191</v>
      </c>
      <c r="B79" s="6">
        <v>0</v>
      </c>
      <c r="C79" s="7">
        <v>0</v>
      </c>
      <c r="D79" s="6">
        <v>0</v>
      </c>
      <c r="E79" s="6">
        <v>0</v>
      </c>
      <c r="F79" s="6">
        <v>0</v>
      </c>
      <c r="G79" s="7">
        <v>0</v>
      </c>
      <c r="H79" s="7">
        <v>0</v>
      </c>
      <c r="I79" s="7">
        <v>0</v>
      </c>
    </row>
    <row r="80" spans="1:9" x14ac:dyDescent="0.35">
      <c r="A80" s="4" t="s">
        <v>192</v>
      </c>
      <c r="B80" s="6" t="s">
        <v>76</v>
      </c>
      <c r="C80" s="7" t="s">
        <v>76</v>
      </c>
      <c r="D80" s="6" t="s">
        <v>76</v>
      </c>
      <c r="E80" s="6" t="s">
        <v>76</v>
      </c>
      <c r="F80" s="6" t="s">
        <v>76</v>
      </c>
      <c r="G80" s="7" t="s">
        <v>76</v>
      </c>
      <c r="H80" s="7" t="s">
        <v>76</v>
      </c>
      <c r="I80" s="6" t="s">
        <v>76</v>
      </c>
    </row>
    <row r="81" spans="1:9" x14ac:dyDescent="0.35">
      <c r="A81" s="4" t="s">
        <v>193</v>
      </c>
      <c r="B81" s="6">
        <v>5</v>
      </c>
      <c r="C81" s="7">
        <v>0.01</v>
      </c>
      <c r="D81" s="6">
        <v>5</v>
      </c>
      <c r="E81" s="6">
        <v>5</v>
      </c>
      <c r="F81" s="6">
        <v>0</v>
      </c>
      <c r="G81" s="7">
        <v>0.01</v>
      </c>
      <c r="H81" s="7">
        <v>1</v>
      </c>
      <c r="I81" s="7">
        <v>0</v>
      </c>
    </row>
    <row r="82" spans="1:9" x14ac:dyDescent="0.35">
      <c r="A82" s="4" t="s">
        <v>194</v>
      </c>
      <c r="B82" s="6">
        <v>75</v>
      </c>
      <c r="C82" s="7">
        <v>0.12</v>
      </c>
      <c r="D82" s="6">
        <v>55</v>
      </c>
      <c r="E82" s="6">
        <v>55</v>
      </c>
      <c r="F82" s="6">
        <v>5</v>
      </c>
      <c r="G82" s="7">
        <v>0.11</v>
      </c>
      <c r="H82" s="7">
        <v>0.93</v>
      </c>
      <c r="I82" s="7">
        <v>7.0000000000000007E-2</v>
      </c>
    </row>
    <row r="83" spans="1:9" x14ac:dyDescent="0.35">
      <c r="A83" s="4" t="s">
        <v>195</v>
      </c>
      <c r="B83" s="6">
        <v>520</v>
      </c>
      <c r="C83" s="7">
        <v>0.86</v>
      </c>
      <c r="D83" s="6">
        <v>450</v>
      </c>
      <c r="E83" s="6">
        <v>370</v>
      </c>
      <c r="F83" s="6">
        <v>80</v>
      </c>
      <c r="G83" s="7">
        <v>0.88</v>
      </c>
      <c r="H83" s="7">
        <v>0.82</v>
      </c>
      <c r="I83" s="7">
        <v>0.18</v>
      </c>
    </row>
    <row r="84" spans="1:9" x14ac:dyDescent="0.35">
      <c r="A84" s="4" t="s">
        <v>70</v>
      </c>
      <c r="B84" s="6">
        <v>5</v>
      </c>
      <c r="C84" s="7">
        <v>0.01</v>
      </c>
      <c r="D84" s="6" t="s">
        <v>72</v>
      </c>
      <c r="E84" s="6" t="s">
        <v>72</v>
      </c>
      <c r="F84" s="6">
        <v>0</v>
      </c>
      <c r="G84" s="7">
        <v>0</v>
      </c>
      <c r="H84" s="7">
        <v>1</v>
      </c>
      <c r="I84" s="7">
        <v>0</v>
      </c>
    </row>
    <row r="85" spans="1:9" x14ac:dyDescent="0.35">
      <c r="A85" s="8" t="s">
        <v>71</v>
      </c>
      <c r="B85" s="9">
        <v>610</v>
      </c>
      <c r="C85" s="10">
        <v>1</v>
      </c>
      <c r="D85" s="9">
        <v>510</v>
      </c>
      <c r="E85" s="9">
        <v>430</v>
      </c>
      <c r="F85" s="9">
        <v>85</v>
      </c>
      <c r="G85" s="10">
        <v>1</v>
      </c>
      <c r="H85" s="10">
        <v>0.84</v>
      </c>
      <c r="I85" s="10">
        <v>0.16</v>
      </c>
    </row>
    <row r="86" spans="1:9" x14ac:dyDescent="0.35">
      <c r="A86" s="4"/>
    </row>
    <row r="87" spans="1:9" x14ac:dyDescent="0.35">
      <c r="A87" s="11" t="s">
        <v>204</v>
      </c>
    </row>
    <row r="88" spans="1:9" ht="124" x14ac:dyDescent="0.35">
      <c r="A88" s="3" t="s">
        <v>190</v>
      </c>
      <c r="B88" s="5" t="s">
        <v>55</v>
      </c>
      <c r="C88" s="5" t="s">
        <v>56</v>
      </c>
      <c r="D88" s="5" t="s">
        <v>57</v>
      </c>
      <c r="E88" s="5" t="s">
        <v>58</v>
      </c>
      <c r="F88" s="5" t="s">
        <v>59</v>
      </c>
      <c r="G88" s="5" t="s">
        <v>60</v>
      </c>
      <c r="H88" s="5" t="s">
        <v>61</v>
      </c>
      <c r="I88" s="5" t="s">
        <v>62</v>
      </c>
    </row>
    <row r="89" spans="1:9" x14ac:dyDescent="0.35">
      <c r="A89" s="4" t="s">
        <v>191</v>
      </c>
      <c r="B89" s="6">
        <v>2925</v>
      </c>
      <c r="C89" s="7">
        <v>0.13</v>
      </c>
      <c r="D89" s="6">
        <v>2890</v>
      </c>
      <c r="E89" s="6">
        <v>2230</v>
      </c>
      <c r="F89" s="6">
        <v>660</v>
      </c>
      <c r="G89" s="7">
        <v>0.13</v>
      </c>
      <c r="H89" s="7">
        <v>0.77</v>
      </c>
      <c r="I89" s="7">
        <v>0.23</v>
      </c>
    </row>
    <row r="90" spans="1:9" x14ac:dyDescent="0.35">
      <c r="A90" s="4" t="s">
        <v>192</v>
      </c>
      <c r="B90" s="6">
        <v>7640</v>
      </c>
      <c r="C90" s="7">
        <v>0.34</v>
      </c>
      <c r="D90" s="6">
        <v>7530</v>
      </c>
      <c r="E90" s="6">
        <v>5735</v>
      </c>
      <c r="F90" s="6">
        <v>1795</v>
      </c>
      <c r="G90" s="7">
        <v>0.34</v>
      </c>
      <c r="H90" s="7">
        <v>0.76</v>
      </c>
      <c r="I90" s="7">
        <v>0.24</v>
      </c>
    </row>
    <row r="91" spans="1:9" x14ac:dyDescent="0.35">
      <c r="A91" s="4" t="s">
        <v>193</v>
      </c>
      <c r="B91" s="6">
        <v>8015</v>
      </c>
      <c r="C91" s="7">
        <v>0.36</v>
      </c>
      <c r="D91" s="6">
        <v>7900</v>
      </c>
      <c r="E91" s="6">
        <v>6380</v>
      </c>
      <c r="F91" s="6">
        <v>1520</v>
      </c>
      <c r="G91" s="7">
        <v>0.36</v>
      </c>
      <c r="H91" s="7">
        <v>0.81</v>
      </c>
      <c r="I91" s="7">
        <v>0.19</v>
      </c>
    </row>
    <row r="92" spans="1:9" x14ac:dyDescent="0.35">
      <c r="A92" s="4" t="s">
        <v>194</v>
      </c>
      <c r="B92" s="6">
        <v>3645</v>
      </c>
      <c r="C92" s="7">
        <v>0.16</v>
      </c>
      <c r="D92" s="6">
        <v>3585</v>
      </c>
      <c r="E92" s="6">
        <v>3015</v>
      </c>
      <c r="F92" s="6">
        <v>570</v>
      </c>
      <c r="G92" s="7">
        <v>0.16</v>
      </c>
      <c r="H92" s="7">
        <v>0.84</v>
      </c>
      <c r="I92" s="7">
        <v>0.16</v>
      </c>
    </row>
    <row r="93" spans="1:9" x14ac:dyDescent="0.35">
      <c r="A93" s="4" t="s">
        <v>195</v>
      </c>
      <c r="B93" s="6">
        <v>135</v>
      </c>
      <c r="C93" s="7">
        <v>0.01</v>
      </c>
      <c r="D93" s="6">
        <v>130</v>
      </c>
      <c r="E93" s="6">
        <v>85</v>
      </c>
      <c r="F93" s="6">
        <v>45</v>
      </c>
      <c r="G93" s="7">
        <v>0.01</v>
      </c>
      <c r="H93" s="7">
        <v>0.65</v>
      </c>
      <c r="I93" s="7">
        <v>0.35</v>
      </c>
    </row>
    <row r="94" spans="1:9" x14ac:dyDescent="0.35">
      <c r="A94" s="4" t="s">
        <v>70</v>
      </c>
      <c r="B94" s="6">
        <v>45</v>
      </c>
      <c r="C94" s="7">
        <v>0</v>
      </c>
      <c r="D94" s="6">
        <v>5</v>
      </c>
      <c r="E94" s="6">
        <v>0</v>
      </c>
      <c r="F94" s="6">
        <v>5</v>
      </c>
      <c r="G94" s="7">
        <v>0</v>
      </c>
      <c r="H94" s="7">
        <v>0</v>
      </c>
      <c r="I94" s="7">
        <v>1</v>
      </c>
    </row>
    <row r="95" spans="1:9" x14ac:dyDescent="0.35">
      <c r="A95" s="8" t="s">
        <v>71</v>
      </c>
      <c r="B95" s="9">
        <v>22410</v>
      </c>
      <c r="C95" s="10">
        <v>1</v>
      </c>
      <c r="D95" s="9">
        <v>22040</v>
      </c>
      <c r="E95" s="9">
        <v>17445</v>
      </c>
      <c r="F95" s="9">
        <v>4595</v>
      </c>
      <c r="G95" s="10">
        <v>1</v>
      </c>
      <c r="H95" s="10">
        <v>0.79</v>
      </c>
      <c r="I95" s="10">
        <v>0.21</v>
      </c>
    </row>
    <row r="96" spans="1:9" x14ac:dyDescent="0.35">
      <c r="A96" s="4"/>
    </row>
    <row r="97" spans="1:9" x14ac:dyDescent="0.35">
      <c r="A97" s="11" t="s">
        <v>205</v>
      </c>
    </row>
    <row r="98" spans="1:9" ht="124" x14ac:dyDescent="0.35">
      <c r="A98" s="3" t="s">
        <v>190</v>
      </c>
      <c r="B98" s="5" t="s">
        <v>55</v>
      </c>
      <c r="C98" s="5" t="s">
        <v>56</v>
      </c>
      <c r="D98" s="5" t="s">
        <v>57</v>
      </c>
      <c r="E98" s="5" t="s">
        <v>58</v>
      </c>
      <c r="F98" s="5" t="s">
        <v>59</v>
      </c>
      <c r="G98" s="5" t="s">
        <v>60</v>
      </c>
      <c r="H98" s="5" t="s">
        <v>61</v>
      </c>
      <c r="I98" s="5" t="s">
        <v>62</v>
      </c>
    </row>
    <row r="99" spans="1:9" x14ac:dyDescent="0.35">
      <c r="A99" s="4" t="s">
        <v>191</v>
      </c>
      <c r="B99" s="6">
        <v>5070</v>
      </c>
      <c r="C99" s="7">
        <v>0.99</v>
      </c>
      <c r="D99" s="6">
        <v>4905</v>
      </c>
      <c r="E99" s="6">
        <v>3775</v>
      </c>
      <c r="F99" s="6">
        <v>1130</v>
      </c>
      <c r="G99" s="7">
        <v>0.99</v>
      </c>
      <c r="H99" s="7">
        <v>0.77</v>
      </c>
      <c r="I99" s="7">
        <v>0.23</v>
      </c>
    </row>
    <row r="100" spans="1:9" x14ac:dyDescent="0.35">
      <c r="A100" s="4" t="s">
        <v>192</v>
      </c>
      <c r="B100" s="6" t="s">
        <v>76</v>
      </c>
      <c r="C100" s="7" t="s">
        <v>76</v>
      </c>
      <c r="D100" s="6" t="s">
        <v>76</v>
      </c>
      <c r="E100" s="6" t="s">
        <v>76</v>
      </c>
      <c r="F100" s="6" t="s">
        <v>76</v>
      </c>
      <c r="G100" s="7" t="s">
        <v>76</v>
      </c>
      <c r="H100" s="6" t="s">
        <v>76</v>
      </c>
      <c r="I100" s="7" t="s">
        <v>76</v>
      </c>
    </row>
    <row r="101" spans="1:9" x14ac:dyDescent="0.35">
      <c r="A101" s="4" t="s">
        <v>193</v>
      </c>
      <c r="B101" s="6">
        <v>10</v>
      </c>
      <c r="C101" s="7">
        <v>0</v>
      </c>
      <c r="D101" s="6">
        <v>10</v>
      </c>
      <c r="E101" s="6">
        <v>0</v>
      </c>
      <c r="F101" s="6">
        <v>10</v>
      </c>
      <c r="G101" s="7">
        <v>0</v>
      </c>
      <c r="H101" s="7">
        <v>0</v>
      </c>
      <c r="I101" s="7">
        <v>1</v>
      </c>
    </row>
    <row r="102" spans="1:9" x14ac:dyDescent="0.35">
      <c r="A102" s="4" t="s">
        <v>194</v>
      </c>
      <c r="B102" s="6">
        <v>5</v>
      </c>
      <c r="C102" s="7">
        <v>0</v>
      </c>
      <c r="D102" s="6">
        <v>5</v>
      </c>
      <c r="E102" s="6">
        <v>0</v>
      </c>
      <c r="F102" s="6">
        <v>5</v>
      </c>
      <c r="G102" s="7">
        <v>0</v>
      </c>
      <c r="H102" s="7">
        <v>0</v>
      </c>
      <c r="I102" s="7">
        <v>1</v>
      </c>
    </row>
    <row r="103" spans="1:9" x14ac:dyDescent="0.35">
      <c r="A103" s="4" t="s">
        <v>195</v>
      </c>
      <c r="B103" s="6">
        <v>0</v>
      </c>
      <c r="C103" s="7">
        <v>0</v>
      </c>
      <c r="D103" s="6">
        <v>0</v>
      </c>
      <c r="E103" s="6">
        <v>0</v>
      </c>
      <c r="F103" s="6">
        <v>0</v>
      </c>
      <c r="G103" s="7">
        <v>0</v>
      </c>
      <c r="H103" s="7">
        <v>0</v>
      </c>
      <c r="I103" s="7">
        <v>0</v>
      </c>
    </row>
    <row r="104" spans="1:9" x14ac:dyDescent="0.35">
      <c r="A104" s="4" t="s">
        <v>70</v>
      </c>
      <c r="B104" s="6">
        <v>55</v>
      </c>
      <c r="C104" s="7">
        <v>0.01</v>
      </c>
      <c r="D104" s="6">
        <v>25</v>
      </c>
      <c r="E104" s="6">
        <v>0</v>
      </c>
      <c r="F104" s="6">
        <v>25</v>
      </c>
      <c r="G104" s="7">
        <v>0</v>
      </c>
      <c r="H104" s="7">
        <v>0</v>
      </c>
      <c r="I104" s="7">
        <v>1</v>
      </c>
    </row>
    <row r="105" spans="1:9" x14ac:dyDescent="0.35">
      <c r="A105" s="8" t="s">
        <v>71</v>
      </c>
      <c r="B105" s="9">
        <v>5140</v>
      </c>
      <c r="C105" s="10">
        <v>1</v>
      </c>
      <c r="D105" s="9">
        <v>4945</v>
      </c>
      <c r="E105" s="9">
        <v>3775</v>
      </c>
      <c r="F105" s="9">
        <v>1170</v>
      </c>
      <c r="G105" s="10">
        <v>1</v>
      </c>
      <c r="H105" s="10">
        <v>0.76</v>
      </c>
      <c r="I105" s="10">
        <v>0.24</v>
      </c>
    </row>
    <row r="106" spans="1:9" x14ac:dyDescent="0.35">
      <c r="A106" s="4" t="s">
        <v>21</v>
      </c>
      <c r="B106" t="s">
        <v>22</v>
      </c>
    </row>
    <row r="107" spans="1:9" ht="15.75" customHeight="1" x14ac:dyDescent="0.35">
      <c r="A107" s="4" t="s">
        <v>23</v>
      </c>
      <c r="B107" t="s">
        <v>24</v>
      </c>
    </row>
    <row r="108" spans="1:9" ht="15.75" customHeight="1" x14ac:dyDescent="0.35">
      <c r="A108" s="4" t="s">
        <v>25</v>
      </c>
      <c r="B108" t="s">
        <v>26</v>
      </c>
    </row>
    <row r="109" spans="1:9" ht="15.75" customHeight="1" x14ac:dyDescent="0.35">
      <c r="A109" s="4" t="s">
        <v>27</v>
      </c>
      <c r="B109" t="s">
        <v>28</v>
      </c>
    </row>
    <row r="110" spans="1:9" x14ac:dyDescent="0.35">
      <c r="A110" s="4" t="s">
        <v>33</v>
      </c>
      <c r="B110" t="s">
        <v>318</v>
      </c>
    </row>
    <row r="111" spans="1:9" x14ac:dyDescent="0.35">
      <c r="A111" s="4" t="s">
        <v>36</v>
      </c>
      <c r="B111" t="s">
        <v>37</v>
      </c>
    </row>
    <row r="112" spans="1:9" x14ac:dyDescent="0.35">
      <c r="A112" s="4" t="s">
        <v>44</v>
      </c>
      <c r="B112" t="s">
        <v>45</v>
      </c>
    </row>
    <row r="113" spans="1:2" x14ac:dyDescent="0.35">
      <c r="A113" s="4" t="s">
        <v>46</v>
      </c>
      <c r="B113" t="s">
        <v>47</v>
      </c>
    </row>
    <row r="114" spans="1:2" x14ac:dyDescent="0.35">
      <c r="A114" s="4"/>
    </row>
    <row r="115" spans="1:2" x14ac:dyDescent="0.35">
      <c r="A115" s="4"/>
    </row>
    <row r="116" spans="1:2" x14ac:dyDescent="0.35">
      <c r="A116" s="4"/>
    </row>
    <row r="117" spans="1:2" x14ac:dyDescent="0.35">
      <c r="A117" s="4"/>
    </row>
    <row r="118" spans="1:2" x14ac:dyDescent="0.35">
      <c r="A118" s="4"/>
    </row>
    <row r="119" spans="1:2" x14ac:dyDescent="0.35">
      <c r="A119" s="4"/>
    </row>
    <row r="120" spans="1:2" x14ac:dyDescent="0.35">
      <c r="A120" s="4"/>
    </row>
    <row r="121" spans="1:2" x14ac:dyDescent="0.35">
      <c r="A121" s="4"/>
    </row>
    <row r="122" spans="1:2" x14ac:dyDescent="0.35">
      <c r="A122" s="4"/>
    </row>
    <row r="123" spans="1:2" x14ac:dyDescent="0.35">
      <c r="A123" s="4"/>
    </row>
    <row r="124" spans="1:2" x14ac:dyDescent="0.35">
      <c r="A124" s="4"/>
    </row>
    <row r="125" spans="1:2" x14ac:dyDescent="0.35">
      <c r="A125" s="4"/>
    </row>
    <row r="126" spans="1:2" x14ac:dyDescent="0.35">
      <c r="A126" s="4"/>
    </row>
    <row r="127" spans="1:2" x14ac:dyDescent="0.35">
      <c r="A127" s="4"/>
    </row>
    <row r="128" spans="1:2"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row r="160" spans="1:1"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11"/>
  <sheetViews>
    <sheetView showGridLines="0" workbookViewId="0"/>
  </sheetViews>
  <sheetFormatPr defaultColWidth="11.53515625" defaultRowHeight="15.5" x14ac:dyDescent="0.35"/>
  <cols>
    <col min="1" max="1" width="22.69140625" customWidth="1"/>
    <col min="2" max="9" width="12.69140625" customWidth="1"/>
  </cols>
  <sheetData>
    <row r="1" spans="1:9" ht="19.5" x14ac:dyDescent="0.45">
      <c r="A1" s="1" t="s">
        <v>206</v>
      </c>
    </row>
    <row r="2" spans="1:9" x14ac:dyDescent="0.35">
      <c r="A2" t="s">
        <v>49</v>
      </c>
    </row>
    <row r="3" spans="1:9" x14ac:dyDescent="0.35">
      <c r="A3" t="s">
        <v>50</v>
      </c>
    </row>
    <row r="4" spans="1:9" x14ac:dyDescent="0.35">
      <c r="A4" t="s">
        <v>207</v>
      </c>
    </row>
    <row r="5" spans="1:9" x14ac:dyDescent="0.35">
      <c r="A5" t="s">
        <v>52</v>
      </c>
    </row>
    <row r="6" spans="1:9" x14ac:dyDescent="0.35">
      <c r="A6" t="s">
        <v>53</v>
      </c>
    </row>
    <row r="7" spans="1:9" x14ac:dyDescent="0.35">
      <c r="A7" s="11" t="s">
        <v>221</v>
      </c>
    </row>
    <row r="8" spans="1:9" ht="124" x14ac:dyDescent="0.35">
      <c r="A8" s="3" t="s">
        <v>208</v>
      </c>
      <c r="B8" s="5" t="s">
        <v>55</v>
      </c>
      <c r="C8" s="5" t="s">
        <v>56</v>
      </c>
      <c r="D8" s="5" t="s">
        <v>57</v>
      </c>
      <c r="E8" s="5" t="s">
        <v>58</v>
      </c>
      <c r="F8" s="5" t="s">
        <v>59</v>
      </c>
      <c r="G8" s="5" t="s">
        <v>60</v>
      </c>
      <c r="H8" s="5" t="s">
        <v>61</v>
      </c>
      <c r="I8" s="5" t="s">
        <v>62</v>
      </c>
    </row>
    <row r="9" spans="1:9" x14ac:dyDescent="0.35">
      <c r="A9" s="4" t="s">
        <v>209</v>
      </c>
      <c r="B9" s="6">
        <v>27865</v>
      </c>
      <c r="C9" s="7">
        <v>0.19</v>
      </c>
      <c r="D9" s="6">
        <v>25405</v>
      </c>
      <c r="E9" s="6">
        <v>16895</v>
      </c>
      <c r="F9" s="6">
        <v>8510</v>
      </c>
      <c r="G9" s="7">
        <v>0.19</v>
      </c>
      <c r="H9" s="7">
        <v>0.67</v>
      </c>
      <c r="I9" s="7">
        <v>0.34</v>
      </c>
    </row>
    <row r="10" spans="1:9" x14ac:dyDescent="0.35">
      <c r="A10" s="4" t="s">
        <v>210</v>
      </c>
      <c r="B10" s="6">
        <v>23510</v>
      </c>
      <c r="C10" s="7">
        <v>0.16</v>
      </c>
      <c r="D10" s="6">
        <v>21430</v>
      </c>
      <c r="E10" s="6">
        <v>13965</v>
      </c>
      <c r="F10" s="6">
        <v>7465</v>
      </c>
      <c r="G10" s="7">
        <v>0.16</v>
      </c>
      <c r="H10" s="7">
        <v>0.65</v>
      </c>
      <c r="I10" s="7">
        <v>0.35</v>
      </c>
    </row>
    <row r="11" spans="1:9" x14ac:dyDescent="0.35">
      <c r="A11" s="4" t="s">
        <v>211</v>
      </c>
      <c r="B11" s="6">
        <v>19485</v>
      </c>
      <c r="C11" s="7">
        <v>0.13</v>
      </c>
      <c r="D11" s="6">
        <v>17690</v>
      </c>
      <c r="E11" s="6">
        <v>11430</v>
      </c>
      <c r="F11" s="6">
        <v>6260</v>
      </c>
      <c r="G11" s="7">
        <v>0.13</v>
      </c>
      <c r="H11" s="7">
        <v>0.65</v>
      </c>
      <c r="I11" s="7">
        <v>0.35</v>
      </c>
    </row>
    <row r="12" spans="1:9" x14ac:dyDescent="0.35">
      <c r="A12" s="4" t="s">
        <v>212</v>
      </c>
      <c r="B12" s="6">
        <v>16895</v>
      </c>
      <c r="C12" s="7">
        <v>0.11</v>
      </c>
      <c r="D12" s="6">
        <v>15410</v>
      </c>
      <c r="E12" s="6">
        <v>9920</v>
      </c>
      <c r="F12" s="6">
        <v>5490</v>
      </c>
      <c r="G12" s="7">
        <v>0.11</v>
      </c>
      <c r="H12" s="7">
        <v>0.64</v>
      </c>
      <c r="I12" s="7">
        <v>0.36</v>
      </c>
    </row>
    <row r="13" spans="1:9" x14ac:dyDescent="0.35">
      <c r="A13" s="4" t="s">
        <v>213</v>
      </c>
      <c r="B13" s="6">
        <v>14105</v>
      </c>
      <c r="C13" s="7">
        <v>0.09</v>
      </c>
      <c r="D13" s="6">
        <v>12780</v>
      </c>
      <c r="E13" s="6">
        <v>8130</v>
      </c>
      <c r="F13" s="6">
        <v>4650</v>
      </c>
      <c r="G13" s="7">
        <v>0.1</v>
      </c>
      <c r="H13" s="7">
        <v>0.64</v>
      </c>
      <c r="I13" s="7">
        <v>0.36</v>
      </c>
    </row>
    <row r="14" spans="1:9" x14ac:dyDescent="0.35">
      <c r="A14" s="4" t="s">
        <v>214</v>
      </c>
      <c r="B14" s="6">
        <v>11720</v>
      </c>
      <c r="C14" s="7">
        <v>0.08</v>
      </c>
      <c r="D14" s="6">
        <v>10570</v>
      </c>
      <c r="E14" s="6">
        <v>6680</v>
      </c>
      <c r="F14" s="6">
        <v>3890</v>
      </c>
      <c r="G14" s="7">
        <v>0.08</v>
      </c>
      <c r="H14" s="7">
        <v>0.63</v>
      </c>
      <c r="I14" s="7">
        <v>0.37</v>
      </c>
    </row>
    <row r="15" spans="1:9" x14ac:dyDescent="0.35">
      <c r="A15" s="4" t="s">
        <v>215</v>
      </c>
      <c r="B15" s="6">
        <v>10945</v>
      </c>
      <c r="C15" s="7">
        <v>7.0000000000000007E-2</v>
      </c>
      <c r="D15" s="6">
        <v>9900</v>
      </c>
      <c r="E15" s="6">
        <v>6310</v>
      </c>
      <c r="F15" s="6">
        <v>3590</v>
      </c>
      <c r="G15" s="7">
        <v>7.0000000000000007E-2</v>
      </c>
      <c r="H15" s="7">
        <v>0.64</v>
      </c>
      <c r="I15" s="7">
        <v>0.36</v>
      </c>
    </row>
    <row r="16" spans="1:9" x14ac:dyDescent="0.35">
      <c r="A16" s="4" t="s">
        <v>216</v>
      </c>
      <c r="B16" s="6">
        <v>10065</v>
      </c>
      <c r="C16" s="7">
        <v>7.0000000000000007E-2</v>
      </c>
      <c r="D16" s="6">
        <v>9090</v>
      </c>
      <c r="E16" s="6">
        <v>5845</v>
      </c>
      <c r="F16" s="6">
        <v>3240</v>
      </c>
      <c r="G16" s="7">
        <v>7.0000000000000007E-2</v>
      </c>
      <c r="H16" s="7">
        <v>0.64</v>
      </c>
      <c r="I16" s="7">
        <v>0.36</v>
      </c>
    </row>
    <row r="17" spans="1:9" x14ac:dyDescent="0.35">
      <c r="A17" s="4" t="s">
        <v>217</v>
      </c>
      <c r="B17" s="6">
        <v>8045</v>
      </c>
      <c r="C17" s="7">
        <v>0.05</v>
      </c>
      <c r="D17" s="6">
        <v>7225</v>
      </c>
      <c r="E17" s="6">
        <v>4420</v>
      </c>
      <c r="F17" s="6">
        <v>2805</v>
      </c>
      <c r="G17" s="7">
        <v>0.05</v>
      </c>
      <c r="H17" s="7">
        <v>0.61</v>
      </c>
      <c r="I17" s="7">
        <v>0.39</v>
      </c>
    </row>
    <row r="18" spans="1:9" x14ac:dyDescent="0.35">
      <c r="A18" s="4" t="s">
        <v>218</v>
      </c>
      <c r="B18" s="6">
        <v>4975</v>
      </c>
      <c r="C18" s="7">
        <v>0.03</v>
      </c>
      <c r="D18" s="6">
        <v>4435</v>
      </c>
      <c r="E18" s="6">
        <v>2690</v>
      </c>
      <c r="F18" s="6">
        <v>1745</v>
      </c>
      <c r="G18" s="7">
        <v>0.03</v>
      </c>
      <c r="H18" s="7">
        <v>0.61</v>
      </c>
      <c r="I18" s="7">
        <v>0.39</v>
      </c>
    </row>
    <row r="19" spans="1:9" x14ac:dyDescent="0.35">
      <c r="A19" s="4" t="s">
        <v>219</v>
      </c>
      <c r="B19" s="6">
        <v>125</v>
      </c>
      <c r="C19" s="7">
        <v>0</v>
      </c>
      <c r="D19" s="6">
        <v>115</v>
      </c>
      <c r="E19" s="6">
        <v>85</v>
      </c>
      <c r="F19" s="6">
        <v>30</v>
      </c>
      <c r="G19" s="7">
        <v>0</v>
      </c>
      <c r="H19" s="7">
        <v>0.72</v>
      </c>
      <c r="I19" s="7">
        <v>0.28000000000000003</v>
      </c>
    </row>
    <row r="20" spans="1:9" x14ac:dyDescent="0.35">
      <c r="A20" s="4" t="s">
        <v>220</v>
      </c>
      <c r="B20" s="6">
        <v>905</v>
      </c>
      <c r="C20" s="7">
        <v>0.01</v>
      </c>
      <c r="D20" s="6">
        <v>535</v>
      </c>
      <c r="E20" s="6">
        <v>230</v>
      </c>
      <c r="F20" s="6">
        <v>305</v>
      </c>
      <c r="G20" s="7">
        <v>0</v>
      </c>
      <c r="H20" s="7">
        <v>0.43</v>
      </c>
      <c r="I20" s="7">
        <v>0.56999999999999995</v>
      </c>
    </row>
    <row r="21" spans="1:9" x14ac:dyDescent="0.35">
      <c r="A21" s="8" t="s">
        <v>71</v>
      </c>
      <c r="B21" s="9">
        <v>148645</v>
      </c>
      <c r="C21" s="10">
        <v>1</v>
      </c>
      <c r="D21" s="9">
        <v>134585</v>
      </c>
      <c r="E21" s="9">
        <v>86605</v>
      </c>
      <c r="F21" s="9">
        <v>47980</v>
      </c>
      <c r="G21" s="10">
        <v>1</v>
      </c>
      <c r="H21" s="10">
        <v>0.64</v>
      </c>
      <c r="I21" s="10">
        <v>0.36</v>
      </c>
    </row>
    <row r="23" spans="1:9" x14ac:dyDescent="0.35">
      <c r="A23" s="11" t="s">
        <v>222</v>
      </c>
    </row>
    <row r="24" spans="1:9" ht="124" x14ac:dyDescent="0.35">
      <c r="A24" s="3" t="s">
        <v>208</v>
      </c>
      <c r="B24" s="5" t="s">
        <v>55</v>
      </c>
      <c r="C24" s="5" t="s">
        <v>56</v>
      </c>
      <c r="D24" s="5" t="s">
        <v>57</v>
      </c>
      <c r="E24" s="5" t="s">
        <v>58</v>
      </c>
      <c r="F24" s="5" t="s">
        <v>59</v>
      </c>
      <c r="G24" s="5" t="s">
        <v>60</v>
      </c>
      <c r="H24" s="5" t="s">
        <v>61</v>
      </c>
      <c r="I24" s="5" t="s">
        <v>62</v>
      </c>
    </row>
    <row r="25" spans="1:9" x14ac:dyDescent="0.35">
      <c r="A25" s="4" t="s">
        <v>209</v>
      </c>
      <c r="B25" s="6">
        <v>10455</v>
      </c>
      <c r="C25" s="7">
        <v>0.17</v>
      </c>
      <c r="D25" s="6">
        <v>9485</v>
      </c>
      <c r="E25" s="6">
        <v>4535</v>
      </c>
      <c r="F25" s="6">
        <v>4950</v>
      </c>
      <c r="G25" s="7">
        <v>0.17</v>
      </c>
      <c r="H25" s="7">
        <v>0.48</v>
      </c>
      <c r="I25" s="7">
        <v>0.52</v>
      </c>
    </row>
    <row r="26" spans="1:9" x14ac:dyDescent="0.35">
      <c r="A26" s="4" t="s">
        <v>210</v>
      </c>
      <c r="B26" s="6">
        <v>9380</v>
      </c>
      <c r="C26" s="7">
        <v>0.15</v>
      </c>
      <c r="D26" s="6">
        <v>8535</v>
      </c>
      <c r="E26" s="6">
        <v>4075</v>
      </c>
      <c r="F26" s="6">
        <v>4460</v>
      </c>
      <c r="G26" s="7">
        <v>0.15</v>
      </c>
      <c r="H26" s="7">
        <v>0.48</v>
      </c>
      <c r="I26" s="7">
        <v>0.52</v>
      </c>
    </row>
    <row r="27" spans="1:9" x14ac:dyDescent="0.35">
      <c r="A27" s="4" t="s">
        <v>211</v>
      </c>
      <c r="B27" s="6">
        <v>7865</v>
      </c>
      <c r="C27" s="7">
        <v>0.13</v>
      </c>
      <c r="D27" s="6">
        <v>7150</v>
      </c>
      <c r="E27" s="6">
        <v>3430</v>
      </c>
      <c r="F27" s="6">
        <v>3725</v>
      </c>
      <c r="G27" s="7">
        <v>0.13</v>
      </c>
      <c r="H27" s="7">
        <v>0.48</v>
      </c>
      <c r="I27" s="7">
        <v>0.52</v>
      </c>
    </row>
    <row r="28" spans="1:9" x14ac:dyDescent="0.35">
      <c r="A28" s="4" t="s">
        <v>212</v>
      </c>
      <c r="B28" s="6">
        <v>7105</v>
      </c>
      <c r="C28" s="7">
        <v>0.11</v>
      </c>
      <c r="D28" s="6">
        <v>6490</v>
      </c>
      <c r="E28" s="6">
        <v>3080</v>
      </c>
      <c r="F28" s="6">
        <v>3410</v>
      </c>
      <c r="G28" s="7">
        <v>0.12</v>
      </c>
      <c r="H28" s="7">
        <v>0.47</v>
      </c>
      <c r="I28" s="7">
        <v>0.53</v>
      </c>
    </row>
    <row r="29" spans="1:9" x14ac:dyDescent="0.35">
      <c r="A29" s="4" t="s">
        <v>213</v>
      </c>
      <c r="B29" s="6">
        <v>6095</v>
      </c>
      <c r="C29" s="7">
        <v>0.1</v>
      </c>
      <c r="D29" s="6">
        <v>5530</v>
      </c>
      <c r="E29" s="6">
        <v>2640</v>
      </c>
      <c r="F29" s="6">
        <v>2890</v>
      </c>
      <c r="G29" s="7">
        <v>0.1</v>
      </c>
      <c r="H29" s="7">
        <v>0.48</v>
      </c>
      <c r="I29" s="7">
        <v>0.52</v>
      </c>
    </row>
    <row r="30" spans="1:9" x14ac:dyDescent="0.35">
      <c r="A30" s="4" t="s">
        <v>214</v>
      </c>
      <c r="B30" s="6">
        <v>5115</v>
      </c>
      <c r="C30" s="7">
        <v>0.08</v>
      </c>
      <c r="D30" s="6">
        <v>4620</v>
      </c>
      <c r="E30" s="6">
        <v>2255</v>
      </c>
      <c r="F30" s="6">
        <v>2365</v>
      </c>
      <c r="G30" s="7">
        <v>0.08</v>
      </c>
      <c r="H30" s="7">
        <v>0.49</v>
      </c>
      <c r="I30" s="7">
        <v>0.51</v>
      </c>
    </row>
    <row r="31" spans="1:9" x14ac:dyDescent="0.35">
      <c r="A31" s="4" t="s">
        <v>215</v>
      </c>
      <c r="B31" s="6">
        <v>4825</v>
      </c>
      <c r="C31" s="7">
        <v>0.08</v>
      </c>
      <c r="D31" s="6">
        <v>4410</v>
      </c>
      <c r="E31" s="6">
        <v>2215</v>
      </c>
      <c r="F31" s="6">
        <v>2195</v>
      </c>
      <c r="G31" s="7">
        <v>0.08</v>
      </c>
      <c r="H31" s="7">
        <v>0.5</v>
      </c>
      <c r="I31" s="7">
        <v>0.5</v>
      </c>
    </row>
    <row r="32" spans="1:9" x14ac:dyDescent="0.35">
      <c r="A32" s="4" t="s">
        <v>216</v>
      </c>
      <c r="B32" s="6">
        <v>4490</v>
      </c>
      <c r="C32" s="7">
        <v>7.0000000000000007E-2</v>
      </c>
      <c r="D32" s="6">
        <v>4105</v>
      </c>
      <c r="E32" s="6">
        <v>2080</v>
      </c>
      <c r="F32" s="6">
        <v>2025</v>
      </c>
      <c r="G32" s="7">
        <v>7.0000000000000007E-2</v>
      </c>
      <c r="H32" s="7">
        <v>0.51</v>
      </c>
      <c r="I32" s="7">
        <v>0.49</v>
      </c>
    </row>
    <row r="33" spans="1:9" x14ac:dyDescent="0.35">
      <c r="A33" s="4" t="s">
        <v>217</v>
      </c>
      <c r="B33" s="6">
        <v>3745</v>
      </c>
      <c r="C33" s="7">
        <v>0.06</v>
      </c>
      <c r="D33" s="6">
        <v>3440</v>
      </c>
      <c r="E33" s="6">
        <v>1680</v>
      </c>
      <c r="F33" s="6">
        <v>1760</v>
      </c>
      <c r="G33" s="7">
        <v>0.06</v>
      </c>
      <c r="H33" s="7">
        <v>0.49</v>
      </c>
      <c r="I33" s="7">
        <v>0.51</v>
      </c>
    </row>
    <row r="34" spans="1:9" x14ac:dyDescent="0.35">
      <c r="A34" s="4" t="s">
        <v>218</v>
      </c>
      <c r="B34" s="6">
        <v>2480</v>
      </c>
      <c r="C34" s="7">
        <v>0.04</v>
      </c>
      <c r="D34" s="6">
        <v>2245</v>
      </c>
      <c r="E34" s="6">
        <v>1100</v>
      </c>
      <c r="F34" s="6">
        <v>1140</v>
      </c>
      <c r="G34" s="7">
        <v>0.04</v>
      </c>
      <c r="H34" s="7">
        <v>0.49</v>
      </c>
      <c r="I34" s="7">
        <v>0.51</v>
      </c>
    </row>
    <row r="35" spans="1:9" x14ac:dyDescent="0.35">
      <c r="A35" s="4" t="s">
        <v>219</v>
      </c>
      <c r="B35" s="6">
        <v>30</v>
      </c>
      <c r="C35" s="7">
        <v>0</v>
      </c>
      <c r="D35" s="6">
        <v>25</v>
      </c>
      <c r="E35" s="6">
        <v>15</v>
      </c>
      <c r="F35" s="6">
        <v>10</v>
      </c>
      <c r="G35" s="7">
        <v>0</v>
      </c>
      <c r="H35" s="7">
        <v>0.54</v>
      </c>
      <c r="I35" s="7">
        <v>0.46</v>
      </c>
    </row>
    <row r="36" spans="1:9" x14ac:dyDescent="0.35">
      <c r="A36" s="4" t="s">
        <v>220</v>
      </c>
      <c r="B36" s="6">
        <v>225</v>
      </c>
      <c r="C36" s="7">
        <v>0</v>
      </c>
      <c r="D36" s="6">
        <v>140</v>
      </c>
      <c r="E36" s="6">
        <v>35</v>
      </c>
      <c r="F36" s="6">
        <v>100</v>
      </c>
      <c r="G36" s="7">
        <v>0</v>
      </c>
      <c r="H36" s="7">
        <v>0.26</v>
      </c>
      <c r="I36" s="7">
        <v>0.74</v>
      </c>
    </row>
    <row r="37" spans="1:9" x14ac:dyDescent="0.35">
      <c r="A37" s="8" t="s">
        <v>71</v>
      </c>
      <c r="B37" s="9">
        <v>61810</v>
      </c>
      <c r="C37" s="10">
        <v>1</v>
      </c>
      <c r="D37" s="9">
        <v>56175</v>
      </c>
      <c r="E37" s="9">
        <v>27140</v>
      </c>
      <c r="F37" s="9">
        <v>29035</v>
      </c>
      <c r="G37" s="10">
        <v>1</v>
      </c>
      <c r="H37" s="10">
        <v>0.48</v>
      </c>
      <c r="I37" s="10">
        <v>0.52</v>
      </c>
    </row>
    <row r="39" spans="1:9" x14ac:dyDescent="0.35">
      <c r="A39" s="11" t="s">
        <v>223</v>
      </c>
    </row>
    <row r="40" spans="1:9" ht="124" x14ac:dyDescent="0.35">
      <c r="A40" s="3" t="s">
        <v>208</v>
      </c>
      <c r="B40" s="5" t="s">
        <v>55</v>
      </c>
      <c r="C40" s="5" t="s">
        <v>56</v>
      </c>
      <c r="D40" s="5" t="s">
        <v>57</v>
      </c>
      <c r="E40" s="5" t="s">
        <v>58</v>
      </c>
      <c r="F40" s="5" t="s">
        <v>59</v>
      </c>
      <c r="G40" s="5" t="s">
        <v>60</v>
      </c>
      <c r="H40" s="5" t="s">
        <v>61</v>
      </c>
      <c r="I40" s="5" t="s">
        <v>62</v>
      </c>
    </row>
    <row r="41" spans="1:9" x14ac:dyDescent="0.35">
      <c r="A41" s="4" t="s">
        <v>209</v>
      </c>
      <c r="B41" s="6">
        <v>5335</v>
      </c>
      <c r="C41" s="7">
        <v>0.22</v>
      </c>
      <c r="D41" s="6">
        <v>5230</v>
      </c>
      <c r="E41" s="6">
        <v>3825</v>
      </c>
      <c r="F41" s="6">
        <v>1405</v>
      </c>
      <c r="G41" s="7">
        <v>0.22</v>
      </c>
      <c r="H41" s="7">
        <v>0.73</v>
      </c>
      <c r="I41" s="7">
        <v>0.27</v>
      </c>
    </row>
    <row r="42" spans="1:9" x14ac:dyDescent="0.35">
      <c r="A42" s="4" t="s">
        <v>210</v>
      </c>
      <c r="B42" s="6">
        <v>4260</v>
      </c>
      <c r="C42" s="7">
        <v>0.17</v>
      </c>
      <c r="D42" s="6">
        <v>4185</v>
      </c>
      <c r="E42" s="6">
        <v>2995</v>
      </c>
      <c r="F42" s="6">
        <v>1185</v>
      </c>
      <c r="G42" s="7">
        <v>0.18</v>
      </c>
      <c r="H42" s="7">
        <v>0.72</v>
      </c>
      <c r="I42" s="7">
        <v>0.28000000000000003</v>
      </c>
    </row>
    <row r="43" spans="1:9" x14ac:dyDescent="0.35">
      <c r="A43" s="4" t="s">
        <v>211</v>
      </c>
      <c r="B43" s="6">
        <v>3395</v>
      </c>
      <c r="C43" s="7">
        <v>0.14000000000000001</v>
      </c>
      <c r="D43" s="6">
        <v>3340</v>
      </c>
      <c r="E43" s="6">
        <v>2330</v>
      </c>
      <c r="F43" s="6">
        <v>1010</v>
      </c>
      <c r="G43" s="7">
        <v>0.14000000000000001</v>
      </c>
      <c r="H43" s="7">
        <v>0.7</v>
      </c>
      <c r="I43" s="7">
        <v>0.3</v>
      </c>
    </row>
    <row r="44" spans="1:9" x14ac:dyDescent="0.35">
      <c r="A44" s="4" t="s">
        <v>212</v>
      </c>
      <c r="B44" s="6">
        <v>2745</v>
      </c>
      <c r="C44" s="7">
        <v>0.11</v>
      </c>
      <c r="D44" s="6">
        <v>2710</v>
      </c>
      <c r="E44" s="6">
        <v>1870</v>
      </c>
      <c r="F44" s="6">
        <v>840</v>
      </c>
      <c r="G44" s="7">
        <v>0.11</v>
      </c>
      <c r="H44" s="7">
        <v>0.69</v>
      </c>
      <c r="I44" s="7">
        <v>0.31</v>
      </c>
    </row>
    <row r="45" spans="1:9" x14ac:dyDescent="0.35">
      <c r="A45" s="4" t="s">
        <v>213</v>
      </c>
      <c r="B45" s="6">
        <v>2200</v>
      </c>
      <c r="C45" s="7">
        <v>0.09</v>
      </c>
      <c r="D45" s="6">
        <v>2165</v>
      </c>
      <c r="E45" s="6">
        <v>1415</v>
      </c>
      <c r="F45" s="6">
        <v>750</v>
      </c>
      <c r="G45" s="7">
        <v>0.09</v>
      </c>
      <c r="H45" s="7">
        <v>0.65</v>
      </c>
      <c r="I45" s="7">
        <v>0.35</v>
      </c>
    </row>
    <row r="46" spans="1:9" x14ac:dyDescent="0.35">
      <c r="A46" s="4" t="s">
        <v>214</v>
      </c>
      <c r="B46" s="6">
        <v>1770</v>
      </c>
      <c r="C46" s="7">
        <v>7.0000000000000007E-2</v>
      </c>
      <c r="D46" s="6">
        <v>1740</v>
      </c>
      <c r="E46" s="6">
        <v>1115</v>
      </c>
      <c r="F46" s="6">
        <v>625</v>
      </c>
      <c r="G46" s="7">
        <v>7.0000000000000007E-2</v>
      </c>
      <c r="H46" s="7">
        <v>0.64</v>
      </c>
      <c r="I46" s="7">
        <v>0.36</v>
      </c>
    </row>
    <row r="47" spans="1:9" x14ac:dyDescent="0.35">
      <c r="A47" s="4" t="s">
        <v>215</v>
      </c>
      <c r="B47" s="6">
        <v>1595</v>
      </c>
      <c r="C47" s="7">
        <v>7.0000000000000007E-2</v>
      </c>
      <c r="D47" s="6">
        <v>1570</v>
      </c>
      <c r="E47" s="6">
        <v>975</v>
      </c>
      <c r="F47" s="6">
        <v>595</v>
      </c>
      <c r="G47" s="7">
        <v>7.0000000000000007E-2</v>
      </c>
      <c r="H47" s="7">
        <v>0.62</v>
      </c>
      <c r="I47" s="7">
        <v>0.38</v>
      </c>
    </row>
    <row r="48" spans="1:9" x14ac:dyDescent="0.35">
      <c r="A48" s="4" t="s">
        <v>216</v>
      </c>
      <c r="B48" s="6">
        <v>1310</v>
      </c>
      <c r="C48" s="7">
        <v>0.05</v>
      </c>
      <c r="D48" s="6">
        <v>1290</v>
      </c>
      <c r="E48" s="6">
        <v>805</v>
      </c>
      <c r="F48" s="6">
        <v>485</v>
      </c>
      <c r="G48" s="7">
        <v>0.05</v>
      </c>
      <c r="H48" s="7">
        <v>0.62</v>
      </c>
      <c r="I48" s="7">
        <v>0.38</v>
      </c>
    </row>
    <row r="49" spans="1:9" x14ac:dyDescent="0.35">
      <c r="A49" s="4" t="s">
        <v>217</v>
      </c>
      <c r="B49" s="6">
        <v>985</v>
      </c>
      <c r="C49" s="7">
        <v>0.04</v>
      </c>
      <c r="D49" s="6">
        <v>965</v>
      </c>
      <c r="E49" s="6">
        <v>520</v>
      </c>
      <c r="F49" s="6">
        <v>440</v>
      </c>
      <c r="G49" s="7">
        <v>0.04</v>
      </c>
      <c r="H49" s="7">
        <v>0.54</v>
      </c>
      <c r="I49" s="7">
        <v>0.46</v>
      </c>
    </row>
    <row r="50" spans="1:9" x14ac:dyDescent="0.35">
      <c r="A50" s="4" t="s">
        <v>218</v>
      </c>
      <c r="B50" s="6">
        <v>470</v>
      </c>
      <c r="C50" s="7">
        <v>0.02</v>
      </c>
      <c r="D50" s="6">
        <v>450</v>
      </c>
      <c r="E50" s="6">
        <v>225</v>
      </c>
      <c r="F50" s="6">
        <v>230</v>
      </c>
      <c r="G50" s="7">
        <v>0.02</v>
      </c>
      <c r="H50" s="7">
        <v>0.49</v>
      </c>
      <c r="I50" s="7">
        <v>0.51</v>
      </c>
    </row>
    <row r="51" spans="1:9" x14ac:dyDescent="0.35">
      <c r="A51" s="4" t="s">
        <v>219</v>
      </c>
      <c r="B51" s="6">
        <v>30</v>
      </c>
      <c r="C51" s="7">
        <v>0</v>
      </c>
      <c r="D51" s="6">
        <v>30</v>
      </c>
      <c r="E51" s="6">
        <v>25</v>
      </c>
      <c r="F51" s="6">
        <v>5</v>
      </c>
      <c r="G51" s="7">
        <v>0</v>
      </c>
      <c r="H51" s="7">
        <v>0.77</v>
      </c>
      <c r="I51" s="7">
        <v>0.23</v>
      </c>
    </row>
    <row r="52" spans="1:9" x14ac:dyDescent="0.35">
      <c r="A52" s="4" t="s">
        <v>220</v>
      </c>
      <c r="B52" s="6">
        <v>270</v>
      </c>
      <c r="C52" s="7">
        <v>0.01</v>
      </c>
      <c r="D52" s="6">
        <v>170</v>
      </c>
      <c r="E52" s="6">
        <v>70</v>
      </c>
      <c r="F52" s="6">
        <v>105</v>
      </c>
      <c r="G52" s="7">
        <v>0.01</v>
      </c>
      <c r="H52" s="7">
        <v>0.4</v>
      </c>
      <c r="I52" s="7">
        <v>0.6</v>
      </c>
    </row>
    <row r="53" spans="1:9" x14ac:dyDescent="0.35">
      <c r="A53" s="8" t="s">
        <v>71</v>
      </c>
      <c r="B53" s="9">
        <v>24365</v>
      </c>
      <c r="C53" s="10">
        <v>1</v>
      </c>
      <c r="D53" s="9">
        <v>23845</v>
      </c>
      <c r="E53" s="9">
        <v>16165</v>
      </c>
      <c r="F53" s="9">
        <v>7680</v>
      </c>
      <c r="G53" s="10">
        <v>1</v>
      </c>
      <c r="H53" s="10">
        <v>0.68</v>
      </c>
      <c r="I53" s="10">
        <v>0.32</v>
      </c>
    </row>
    <row r="54" spans="1:9" x14ac:dyDescent="0.35">
      <c r="A54" s="4"/>
    </row>
    <row r="55" spans="1:9" x14ac:dyDescent="0.35">
      <c r="A55" s="11" t="s">
        <v>224</v>
      </c>
    </row>
    <row r="56" spans="1:9" ht="124" x14ac:dyDescent="0.35">
      <c r="A56" s="3" t="s">
        <v>208</v>
      </c>
      <c r="B56" s="5" t="s">
        <v>55</v>
      </c>
      <c r="C56" s="5" t="s">
        <v>56</v>
      </c>
      <c r="D56" s="5" t="s">
        <v>57</v>
      </c>
      <c r="E56" s="5" t="s">
        <v>58</v>
      </c>
      <c r="F56" s="5" t="s">
        <v>59</v>
      </c>
      <c r="G56" s="5" t="s">
        <v>60</v>
      </c>
      <c r="H56" s="5" t="s">
        <v>61</v>
      </c>
      <c r="I56" s="5" t="s">
        <v>62</v>
      </c>
    </row>
    <row r="57" spans="1:9" x14ac:dyDescent="0.35">
      <c r="A57" s="4" t="s">
        <v>209</v>
      </c>
      <c r="B57" s="6">
        <v>2010</v>
      </c>
      <c r="C57" s="7">
        <v>0.17</v>
      </c>
      <c r="D57" s="6">
        <v>1360</v>
      </c>
      <c r="E57" s="6">
        <v>1110</v>
      </c>
      <c r="F57" s="6">
        <v>250</v>
      </c>
      <c r="G57" s="7">
        <v>0.17</v>
      </c>
      <c r="H57" s="7">
        <v>0.82</v>
      </c>
      <c r="I57" s="7">
        <v>0.18</v>
      </c>
    </row>
    <row r="58" spans="1:9" x14ac:dyDescent="0.35">
      <c r="A58" s="4" t="s">
        <v>210</v>
      </c>
      <c r="B58" s="6">
        <v>1800</v>
      </c>
      <c r="C58" s="7">
        <v>0.16</v>
      </c>
      <c r="D58" s="6">
        <v>1245</v>
      </c>
      <c r="E58" s="6">
        <v>1020</v>
      </c>
      <c r="F58" s="6">
        <v>220</v>
      </c>
      <c r="G58" s="7">
        <v>0.16</v>
      </c>
      <c r="H58" s="7">
        <v>0.82</v>
      </c>
      <c r="I58" s="7">
        <v>0.18</v>
      </c>
    </row>
    <row r="59" spans="1:9" x14ac:dyDescent="0.35">
      <c r="A59" s="4" t="s">
        <v>211</v>
      </c>
      <c r="B59" s="6">
        <v>1485</v>
      </c>
      <c r="C59" s="7">
        <v>0.13</v>
      </c>
      <c r="D59" s="6">
        <v>1000</v>
      </c>
      <c r="E59" s="6">
        <v>820</v>
      </c>
      <c r="F59" s="6">
        <v>175</v>
      </c>
      <c r="G59" s="7">
        <v>0.13</v>
      </c>
      <c r="H59" s="7">
        <v>0.82</v>
      </c>
      <c r="I59" s="7">
        <v>0.18</v>
      </c>
    </row>
    <row r="60" spans="1:9" x14ac:dyDescent="0.35">
      <c r="A60" s="4" t="s">
        <v>212</v>
      </c>
      <c r="B60" s="6">
        <v>1305</v>
      </c>
      <c r="C60" s="7">
        <v>0.11</v>
      </c>
      <c r="D60" s="6">
        <v>935</v>
      </c>
      <c r="E60" s="6">
        <v>770</v>
      </c>
      <c r="F60" s="6">
        <v>160</v>
      </c>
      <c r="G60" s="7">
        <v>0.12</v>
      </c>
      <c r="H60" s="7">
        <v>0.83</v>
      </c>
      <c r="I60" s="7">
        <v>0.17</v>
      </c>
    </row>
    <row r="61" spans="1:9" x14ac:dyDescent="0.35">
      <c r="A61" s="4" t="s">
        <v>213</v>
      </c>
      <c r="B61" s="6">
        <v>1125</v>
      </c>
      <c r="C61" s="7">
        <v>0.1</v>
      </c>
      <c r="D61" s="6">
        <v>780</v>
      </c>
      <c r="E61" s="6">
        <v>675</v>
      </c>
      <c r="F61" s="6">
        <v>105</v>
      </c>
      <c r="G61" s="7">
        <v>0.1</v>
      </c>
      <c r="H61" s="7">
        <v>0.87</v>
      </c>
      <c r="I61" s="7">
        <v>0.13</v>
      </c>
    </row>
    <row r="62" spans="1:9" x14ac:dyDescent="0.35">
      <c r="A62" s="4" t="s">
        <v>214</v>
      </c>
      <c r="B62" s="6">
        <v>895</v>
      </c>
      <c r="C62" s="7">
        <v>0.08</v>
      </c>
      <c r="D62" s="6">
        <v>600</v>
      </c>
      <c r="E62" s="6">
        <v>495</v>
      </c>
      <c r="F62" s="6">
        <v>105</v>
      </c>
      <c r="G62" s="7">
        <v>0.08</v>
      </c>
      <c r="H62" s="7">
        <v>0.83</v>
      </c>
      <c r="I62" s="7">
        <v>0.17</v>
      </c>
    </row>
    <row r="63" spans="1:9" x14ac:dyDescent="0.35">
      <c r="A63" s="4" t="s">
        <v>215</v>
      </c>
      <c r="B63" s="6">
        <v>915</v>
      </c>
      <c r="C63" s="7">
        <v>0.08</v>
      </c>
      <c r="D63" s="6">
        <v>620</v>
      </c>
      <c r="E63" s="6">
        <v>530</v>
      </c>
      <c r="F63" s="6">
        <v>90</v>
      </c>
      <c r="G63" s="7">
        <v>0.08</v>
      </c>
      <c r="H63" s="7">
        <v>0.85</v>
      </c>
      <c r="I63" s="7">
        <v>0.15</v>
      </c>
    </row>
    <row r="64" spans="1:9" x14ac:dyDescent="0.35">
      <c r="A64" s="4" t="s">
        <v>216</v>
      </c>
      <c r="B64" s="6">
        <v>810</v>
      </c>
      <c r="C64" s="7">
        <v>7.0000000000000007E-2</v>
      </c>
      <c r="D64" s="6">
        <v>550</v>
      </c>
      <c r="E64" s="6">
        <v>470</v>
      </c>
      <c r="F64" s="6">
        <v>75</v>
      </c>
      <c r="G64" s="7">
        <v>7.0000000000000007E-2</v>
      </c>
      <c r="H64" s="7">
        <v>0.86</v>
      </c>
      <c r="I64" s="7">
        <v>0.14000000000000001</v>
      </c>
    </row>
    <row r="65" spans="1:9" x14ac:dyDescent="0.35">
      <c r="A65" s="4" t="s">
        <v>217</v>
      </c>
      <c r="B65" s="6">
        <v>725</v>
      </c>
      <c r="C65" s="7">
        <v>0.06</v>
      </c>
      <c r="D65" s="6">
        <v>495</v>
      </c>
      <c r="E65" s="6">
        <v>425</v>
      </c>
      <c r="F65" s="6">
        <v>70</v>
      </c>
      <c r="G65" s="7">
        <v>0.06</v>
      </c>
      <c r="H65" s="7">
        <v>0.86</v>
      </c>
      <c r="I65" s="7">
        <v>0.14000000000000001</v>
      </c>
    </row>
    <row r="66" spans="1:9" x14ac:dyDescent="0.35">
      <c r="A66" s="4" t="s">
        <v>218</v>
      </c>
      <c r="B66" s="6">
        <v>415</v>
      </c>
      <c r="C66" s="7">
        <v>0.04</v>
      </c>
      <c r="D66" s="6">
        <v>255</v>
      </c>
      <c r="E66" s="6">
        <v>220</v>
      </c>
      <c r="F66" s="6">
        <v>35</v>
      </c>
      <c r="G66" s="7">
        <v>0.03</v>
      </c>
      <c r="H66" s="7">
        <v>0.86</v>
      </c>
      <c r="I66" s="7">
        <v>0.14000000000000001</v>
      </c>
    </row>
    <row r="67" spans="1:9" x14ac:dyDescent="0.35">
      <c r="A67" s="4" t="s">
        <v>219</v>
      </c>
      <c r="B67" s="6">
        <v>10</v>
      </c>
      <c r="C67" s="7">
        <v>0</v>
      </c>
      <c r="D67" s="6">
        <v>10</v>
      </c>
      <c r="E67" s="6">
        <v>5</v>
      </c>
      <c r="F67" s="6" t="s">
        <v>72</v>
      </c>
      <c r="G67" s="7">
        <v>0</v>
      </c>
      <c r="H67" s="7">
        <v>0.88</v>
      </c>
      <c r="I67" s="7">
        <v>0.13</v>
      </c>
    </row>
    <row r="68" spans="1:9" x14ac:dyDescent="0.35">
      <c r="A68" s="4" t="s">
        <v>220</v>
      </c>
      <c r="B68" s="6">
        <v>25</v>
      </c>
      <c r="C68" s="7">
        <v>0</v>
      </c>
      <c r="D68" s="6">
        <v>20</v>
      </c>
      <c r="E68" s="6">
        <v>15</v>
      </c>
      <c r="F68" s="6">
        <v>5</v>
      </c>
      <c r="G68" s="7">
        <v>0</v>
      </c>
      <c r="H68" s="7">
        <v>0.8</v>
      </c>
      <c r="I68" s="7">
        <v>0.2</v>
      </c>
    </row>
    <row r="69" spans="1:9" x14ac:dyDescent="0.35">
      <c r="A69" s="8" t="s">
        <v>71</v>
      </c>
      <c r="B69" s="9">
        <v>11525</v>
      </c>
      <c r="C69" s="10">
        <v>1</v>
      </c>
      <c r="D69" s="9">
        <v>7860</v>
      </c>
      <c r="E69" s="9">
        <v>6565</v>
      </c>
      <c r="F69" s="9">
        <v>1295</v>
      </c>
      <c r="G69" s="10">
        <v>1</v>
      </c>
      <c r="H69" s="10">
        <v>0.84</v>
      </c>
      <c r="I69" s="10">
        <v>0.16</v>
      </c>
    </row>
    <row r="70" spans="1:9" x14ac:dyDescent="0.35">
      <c r="A70" s="4"/>
    </row>
    <row r="71" spans="1:9" x14ac:dyDescent="0.35">
      <c r="A71" s="11" t="s">
        <v>225</v>
      </c>
    </row>
    <row r="72" spans="1:9" ht="124" x14ac:dyDescent="0.35">
      <c r="A72" s="3" t="s">
        <v>208</v>
      </c>
      <c r="B72" s="5" t="s">
        <v>55</v>
      </c>
      <c r="C72" s="5" t="s">
        <v>56</v>
      </c>
      <c r="D72" s="5" t="s">
        <v>57</v>
      </c>
      <c r="E72" s="5" t="s">
        <v>58</v>
      </c>
      <c r="F72" s="5" t="s">
        <v>59</v>
      </c>
      <c r="G72" s="5" t="s">
        <v>60</v>
      </c>
      <c r="H72" s="5" t="s">
        <v>61</v>
      </c>
      <c r="I72" s="5" t="s">
        <v>62</v>
      </c>
    </row>
    <row r="73" spans="1:9" x14ac:dyDescent="0.35">
      <c r="A73" s="4" t="s">
        <v>209</v>
      </c>
      <c r="B73" s="6">
        <v>2265</v>
      </c>
      <c r="C73" s="7">
        <v>0.17</v>
      </c>
      <c r="D73" s="6">
        <v>1775</v>
      </c>
      <c r="E73" s="6">
        <v>1385</v>
      </c>
      <c r="F73" s="6">
        <v>390</v>
      </c>
      <c r="G73" s="7">
        <v>0.16</v>
      </c>
      <c r="H73" s="7">
        <v>0.78</v>
      </c>
      <c r="I73" s="7">
        <v>0.22</v>
      </c>
    </row>
    <row r="74" spans="1:9" x14ac:dyDescent="0.35">
      <c r="A74" s="4" t="s">
        <v>210</v>
      </c>
      <c r="B74" s="6">
        <v>1935</v>
      </c>
      <c r="C74" s="7">
        <v>0.14000000000000001</v>
      </c>
      <c r="D74" s="6">
        <v>1525</v>
      </c>
      <c r="E74" s="6">
        <v>1185</v>
      </c>
      <c r="F74" s="6">
        <v>340</v>
      </c>
      <c r="G74" s="7">
        <v>0.14000000000000001</v>
      </c>
      <c r="H74" s="7">
        <v>0.78</v>
      </c>
      <c r="I74" s="7">
        <v>0.22</v>
      </c>
    </row>
    <row r="75" spans="1:9" x14ac:dyDescent="0.35">
      <c r="A75" s="4" t="s">
        <v>211</v>
      </c>
      <c r="B75" s="6">
        <v>1710</v>
      </c>
      <c r="C75" s="7">
        <v>0.13</v>
      </c>
      <c r="D75" s="6">
        <v>1340</v>
      </c>
      <c r="E75" s="6">
        <v>1050</v>
      </c>
      <c r="F75" s="6">
        <v>285</v>
      </c>
      <c r="G75" s="7">
        <v>0.12</v>
      </c>
      <c r="H75" s="7">
        <v>0.79</v>
      </c>
      <c r="I75" s="7">
        <v>0.21</v>
      </c>
    </row>
    <row r="76" spans="1:9" x14ac:dyDescent="0.35">
      <c r="A76" s="4" t="s">
        <v>212</v>
      </c>
      <c r="B76" s="6">
        <v>1555</v>
      </c>
      <c r="C76" s="7">
        <v>0.11</v>
      </c>
      <c r="D76" s="6">
        <v>1225</v>
      </c>
      <c r="E76" s="6">
        <v>1000</v>
      </c>
      <c r="F76" s="6">
        <v>225</v>
      </c>
      <c r="G76" s="7">
        <v>0.11</v>
      </c>
      <c r="H76" s="7">
        <v>0.82</v>
      </c>
      <c r="I76" s="7">
        <v>0.18</v>
      </c>
    </row>
    <row r="77" spans="1:9" x14ac:dyDescent="0.35">
      <c r="A77" s="4" t="s">
        <v>213</v>
      </c>
      <c r="B77" s="6">
        <v>1280</v>
      </c>
      <c r="C77" s="7">
        <v>0.09</v>
      </c>
      <c r="D77" s="6">
        <v>1020</v>
      </c>
      <c r="E77" s="6">
        <v>855</v>
      </c>
      <c r="F77" s="6">
        <v>165</v>
      </c>
      <c r="G77" s="7">
        <v>0.09</v>
      </c>
      <c r="H77" s="7">
        <v>0.84</v>
      </c>
      <c r="I77" s="7">
        <v>0.16</v>
      </c>
    </row>
    <row r="78" spans="1:9" x14ac:dyDescent="0.35">
      <c r="A78" s="4" t="s">
        <v>214</v>
      </c>
      <c r="B78" s="6">
        <v>1110</v>
      </c>
      <c r="C78" s="7">
        <v>0.08</v>
      </c>
      <c r="D78" s="6">
        <v>885</v>
      </c>
      <c r="E78" s="6">
        <v>740</v>
      </c>
      <c r="F78" s="6">
        <v>140</v>
      </c>
      <c r="G78" s="7">
        <v>0.08</v>
      </c>
      <c r="H78" s="7">
        <v>0.84</v>
      </c>
      <c r="I78" s="7">
        <v>0.16</v>
      </c>
    </row>
    <row r="79" spans="1:9" x14ac:dyDescent="0.35">
      <c r="A79" s="4" t="s">
        <v>215</v>
      </c>
      <c r="B79" s="6">
        <v>1080</v>
      </c>
      <c r="C79" s="7">
        <v>0.08</v>
      </c>
      <c r="D79" s="6">
        <v>855</v>
      </c>
      <c r="E79" s="6">
        <v>720</v>
      </c>
      <c r="F79" s="6">
        <v>135</v>
      </c>
      <c r="G79" s="7">
        <v>0.08</v>
      </c>
      <c r="H79" s="7">
        <v>0.84</v>
      </c>
      <c r="I79" s="7">
        <v>0.16</v>
      </c>
    </row>
    <row r="80" spans="1:9" x14ac:dyDescent="0.35">
      <c r="A80" s="4" t="s">
        <v>216</v>
      </c>
      <c r="B80" s="6">
        <v>1155</v>
      </c>
      <c r="C80" s="7">
        <v>0.08</v>
      </c>
      <c r="D80" s="6">
        <v>930</v>
      </c>
      <c r="E80" s="6">
        <v>790</v>
      </c>
      <c r="F80" s="6">
        <v>140</v>
      </c>
      <c r="G80" s="7">
        <v>0.09</v>
      </c>
      <c r="H80" s="7">
        <v>0.85</v>
      </c>
      <c r="I80" s="7">
        <v>0.15</v>
      </c>
    </row>
    <row r="81" spans="1:9" x14ac:dyDescent="0.35">
      <c r="A81" s="4" t="s">
        <v>217</v>
      </c>
      <c r="B81" s="6">
        <v>945</v>
      </c>
      <c r="C81" s="7">
        <v>7.0000000000000007E-2</v>
      </c>
      <c r="D81" s="6">
        <v>755</v>
      </c>
      <c r="E81" s="6">
        <v>655</v>
      </c>
      <c r="F81" s="6">
        <v>100</v>
      </c>
      <c r="G81" s="7">
        <v>7.0000000000000007E-2</v>
      </c>
      <c r="H81" s="7">
        <v>0.87</v>
      </c>
      <c r="I81" s="7">
        <v>0.13</v>
      </c>
    </row>
    <row r="82" spans="1:9" x14ac:dyDescent="0.35">
      <c r="A82" s="4" t="s">
        <v>218</v>
      </c>
      <c r="B82" s="6">
        <v>580</v>
      </c>
      <c r="C82" s="7">
        <v>0.04</v>
      </c>
      <c r="D82" s="6">
        <v>485</v>
      </c>
      <c r="E82" s="6">
        <v>425</v>
      </c>
      <c r="F82" s="6">
        <v>60</v>
      </c>
      <c r="G82" s="7">
        <v>0.04</v>
      </c>
      <c r="H82" s="7">
        <v>0.88</v>
      </c>
      <c r="I82" s="7">
        <v>0.12</v>
      </c>
    </row>
    <row r="83" spans="1:9" x14ac:dyDescent="0.35">
      <c r="A83" s="4" t="s">
        <v>219</v>
      </c>
      <c r="B83" s="6">
        <v>10</v>
      </c>
      <c r="C83" s="7">
        <v>0</v>
      </c>
      <c r="D83" s="6">
        <v>10</v>
      </c>
      <c r="E83" s="6">
        <v>5</v>
      </c>
      <c r="F83" s="6" t="s">
        <v>72</v>
      </c>
      <c r="G83" s="7">
        <v>0</v>
      </c>
      <c r="H83" s="7">
        <v>0.88</v>
      </c>
      <c r="I83" s="7">
        <v>0.13</v>
      </c>
    </row>
    <row r="84" spans="1:9" x14ac:dyDescent="0.35">
      <c r="A84" s="4" t="s">
        <v>220</v>
      </c>
      <c r="B84" s="6">
        <v>20</v>
      </c>
      <c r="C84" s="7">
        <v>0</v>
      </c>
      <c r="D84" s="6">
        <v>15</v>
      </c>
      <c r="E84" s="6">
        <v>10</v>
      </c>
      <c r="F84" s="6">
        <v>5</v>
      </c>
      <c r="G84" s="7">
        <v>0</v>
      </c>
      <c r="H84" s="7">
        <v>0.8</v>
      </c>
      <c r="I84" s="7">
        <v>0.2</v>
      </c>
    </row>
    <row r="85" spans="1:9" x14ac:dyDescent="0.35">
      <c r="A85" s="8" t="s">
        <v>71</v>
      </c>
      <c r="B85" s="9">
        <v>13645</v>
      </c>
      <c r="C85" s="10">
        <v>1</v>
      </c>
      <c r="D85" s="9">
        <v>10820</v>
      </c>
      <c r="E85" s="9">
        <v>8825</v>
      </c>
      <c r="F85" s="9">
        <v>1990</v>
      </c>
      <c r="G85" s="10">
        <v>1</v>
      </c>
      <c r="H85" s="10">
        <v>0.82</v>
      </c>
      <c r="I85" s="10">
        <v>0.18</v>
      </c>
    </row>
    <row r="86" spans="1:9" x14ac:dyDescent="0.35">
      <c r="A86" s="4"/>
    </row>
    <row r="87" spans="1:9" x14ac:dyDescent="0.35">
      <c r="A87" s="11" t="s">
        <v>226</v>
      </c>
    </row>
    <row r="88" spans="1:9" ht="124" x14ac:dyDescent="0.35">
      <c r="A88" s="3" t="s">
        <v>208</v>
      </c>
      <c r="B88" s="5" t="s">
        <v>55</v>
      </c>
      <c r="C88" s="5" t="s">
        <v>56</v>
      </c>
      <c r="D88" s="5" t="s">
        <v>57</v>
      </c>
      <c r="E88" s="5" t="s">
        <v>58</v>
      </c>
      <c r="F88" s="5" t="s">
        <v>59</v>
      </c>
      <c r="G88" s="5" t="s">
        <v>60</v>
      </c>
      <c r="H88" s="5" t="s">
        <v>61</v>
      </c>
      <c r="I88" s="5" t="s">
        <v>62</v>
      </c>
    </row>
    <row r="89" spans="1:9" x14ac:dyDescent="0.35">
      <c r="A89" s="4" t="s">
        <v>209</v>
      </c>
      <c r="B89" s="6">
        <v>1955</v>
      </c>
      <c r="C89" s="7">
        <v>0.26</v>
      </c>
      <c r="D89" s="6">
        <v>1830</v>
      </c>
      <c r="E89" s="6">
        <v>1595</v>
      </c>
      <c r="F89" s="6">
        <v>235</v>
      </c>
      <c r="G89" s="7">
        <v>0.27</v>
      </c>
      <c r="H89" s="7">
        <v>0.87</v>
      </c>
      <c r="I89" s="7">
        <v>0.13</v>
      </c>
    </row>
    <row r="90" spans="1:9" x14ac:dyDescent="0.35">
      <c r="A90" s="4" t="s">
        <v>210</v>
      </c>
      <c r="B90" s="6">
        <v>1460</v>
      </c>
      <c r="C90" s="7">
        <v>0.19</v>
      </c>
      <c r="D90" s="6">
        <v>1370</v>
      </c>
      <c r="E90" s="6">
        <v>1155</v>
      </c>
      <c r="F90" s="6">
        <v>215</v>
      </c>
      <c r="G90" s="7">
        <v>0.2</v>
      </c>
      <c r="H90" s="7">
        <v>0.84</v>
      </c>
      <c r="I90" s="7">
        <v>0.16</v>
      </c>
    </row>
    <row r="91" spans="1:9" x14ac:dyDescent="0.35">
      <c r="A91" s="4" t="s">
        <v>211</v>
      </c>
      <c r="B91" s="6">
        <v>1085</v>
      </c>
      <c r="C91" s="7">
        <v>0.14000000000000001</v>
      </c>
      <c r="D91" s="6">
        <v>1005</v>
      </c>
      <c r="E91" s="6">
        <v>835</v>
      </c>
      <c r="F91" s="6">
        <v>170</v>
      </c>
      <c r="G91" s="7">
        <v>0.15</v>
      </c>
      <c r="H91" s="7">
        <v>0.83</v>
      </c>
      <c r="I91" s="7">
        <v>0.17</v>
      </c>
    </row>
    <row r="92" spans="1:9" x14ac:dyDescent="0.35">
      <c r="A92" s="4" t="s">
        <v>212</v>
      </c>
      <c r="B92" s="6">
        <v>810</v>
      </c>
      <c r="C92" s="7">
        <v>0.11</v>
      </c>
      <c r="D92" s="6">
        <v>745</v>
      </c>
      <c r="E92" s="6">
        <v>605</v>
      </c>
      <c r="F92" s="6">
        <v>140</v>
      </c>
      <c r="G92" s="7">
        <v>0.11</v>
      </c>
      <c r="H92" s="7">
        <v>0.81</v>
      </c>
      <c r="I92" s="7">
        <v>0.19</v>
      </c>
    </row>
    <row r="93" spans="1:9" x14ac:dyDescent="0.35">
      <c r="A93" s="4" t="s">
        <v>213</v>
      </c>
      <c r="B93" s="6">
        <v>605</v>
      </c>
      <c r="C93" s="7">
        <v>0.08</v>
      </c>
      <c r="D93" s="6">
        <v>545</v>
      </c>
      <c r="E93" s="6">
        <v>445</v>
      </c>
      <c r="F93" s="6">
        <v>100</v>
      </c>
      <c r="G93" s="7">
        <v>0.08</v>
      </c>
      <c r="H93" s="7">
        <v>0.82</v>
      </c>
      <c r="I93" s="7">
        <v>0.18</v>
      </c>
    </row>
    <row r="94" spans="1:9" x14ac:dyDescent="0.35">
      <c r="A94" s="4" t="s">
        <v>214</v>
      </c>
      <c r="B94" s="6">
        <v>465</v>
      </c>
      <c r="C94" s="7">
        <v>0.06</v>
      </c>
      <c r="D94" s="6">
        <v>415</v>
      </c>
      <c r="E94" s="6">
        <v>330</v>
      </c>
      <c r="F94" s="6">
        <v>85</v>
      </c>
      <c r="G94" s="7">
        <v>0.06</v>
      </c>
      <c r="H94" s="7">
        <v>0.8</v>
      </c>
      <c r="I94" s="7">
        <v>0.2</v>
      </c>
    </row>
    <row r="95" spans="1:9" x14ac:dyDescent="0.35">
      <c r="A95" s="4" t="s">
        <v>215</v>
      </c>
      <c r="B95" s="6">
        <v>390</v>
      </c>
      <c r="C95" s="7">
        <v>0.05</v>
      </c>
      <c r="D95" s="6">
        <v>355</v>
      </c>
      <c r="E95" s="6">
        <v>280</v>
      </c>
      <c r="F95" s="6">
        <v>70</v>
      </c>
      <c r="G95" s="7">
        <v>0.05</v>
      </c>
      <c r="H95" s="7">
        <v>0.8</v>
      </c>
      <c r="I95" s="7">
        <v>0.2</v>
      </c>
    </row>
    <row r="96" spans="1:9" x14ac:dyDescent="0.35">
      <c r="A96" s="4" t="s">
        <v>216</v>
      </c>
      <c r="B96" s="6">
        <v>310</v>
      </c>
      <c r="C96" s="7">
        <v>0.04</v>
      </c>
      <c r="D96" s="6">
        <v>275</v>
      </c>
      <c r="E96" s="6">
        <v>205</v>
      </c>
      <c r="F96" s="6">
        <v>70</v>
      </c>
      <c r="G96" s="7">
        <v>0.04</v>
      </c>
      <c r="H96" s="7">
        <v>0.75</v>
      </c>
      <c r="I96" s="7">
        <v>0.25</v>
      </c>
    </row>
    <row r="97" spans="1:9" x14ac:dyDescent="0.35">
      <c r="A97" s="4" t="s">
        <v>217</v>
      </c>
      <c r="B97" s="6">
        <v>180</v>
      </c>
      <c r="C97" s="7">
        <v>0.02</v>
      </c>
      <c r="D97" s="6">
        <v>150</v>
      </c>
      <c r="E97" s="6">
        <v>115</v>
      </c>
      <c r="F97" s="6">
        <v>35</v>
      </c>
      <c r="G97" s="7">
        <v>0.02</v>
      </c>
      <c r="H97" s="7">
        <v>0.77</v>
      </c>
      <c r="I97" s="7">
        <v>0.23</v>
      </c>
    </row>
    <row r="98" spans="1:9" x14ac:dyDescent="0.35">
      <c r="A98" s="4" t="s">
        <v>218</v>
      </c>
      <c r="B98" s="6">
        <v>95</v>
      </c>
      <c r="C98" s="7">
        <v>0.01</v>
      </c>
      <c r="D98" s="6">
        <v>85</v>
      </c>
      <c r="E98" s="6">
        <v>50</v>
      </c>
      <c r="F98" s="6">
        <v>35</v>
      </c>
      <c r="G98" s="7">
        <v>0.01</v>
      </c>
      <c r="H98" s="7">
        <v>0.6</v>
      </c>
      <c r="I98" s="7">
        <v>0.4</v>
      </c>
    </row>
    <row r="99" spans="1:9" x14ac:dyDescent="0.35">
      <c r="A99" s="4" t="s">
        <v>219</v>
      </c>
      <c r="B99" s="6" t="s">
        <v>72</v>
      </c>
      <c r="C99" s="7">
        <v>0</v>
      </c>
      <c r="D99" s="6" t="s">
        <v>72</v>
      </c>
      <c r="E99" s="6">
        <v>0</v>
      </c>
      <c r="F99" s="6" t="s">
        <v>72</v>
      </c>
      <c r="G99" s="7">
        <v>0</v>
      </c>
      <c r="H99" s="7">
        <v>0</v>
      </c>
      <c r="I99" s="7">
        <v>1</v>
      </c>
    </row>
    <row r="100" spans="1:9" x14ac:dyDescent="0.35">
      <c r="A100" s="4" t="s">
        <v>220</v>
      </c>
      <c r="B100" s="6">
        <v>155</v>
      </c>
      <c r="C100" s="7">
        <v>0.02</v>
      </c>
      <c r="D100" s="6">
        <v>55</v>
      </c>
      <c r="E100" s="6">
        <v>5</v>
      </c>
      <c r="F100" s="6">
        <v>55</v>
      </c>
      <c r="G100" s="7">
        <v>0.01</v>
      </c>
      <c r="H100" s="7">
        <v>0.05</v>
      </c>
      <c r="I100" s="7">
        <v>0.95</v>
      </c>
    </row>
    <row r="101" spans="1:9" x14ac:dyDescent="0.35">
      <c r="A101" s="8" t="s">
        <v>71</v>
      </c>
      <c r="B101" s="9">
        <v>7520</v>
      </c>
      <c r="C101" s="10">
        <v>1</v>
      </c>
      <c r="D101" s="9">
        <v>6830</v>
      </c>
      <c r="E101" s="9">
        <v>5620</v>
      </c>
      <c r="F101" s="9">
        <v>1210</v>
      </c>
      <c r="G101" s="10">
        <v>1</v>
      </c>
      <c r="H101" s="10">
        <v>0.82</v>
      </c>
      <c r="I101" s="10">
        <v>0.18</v>
      </c>
    </row>
    <row r="102" spans="1:9" x14ac:dyDescent="0.35">
      <c r="A102" s="4"/>
    </row>
    <row r="103" spans="1:9" x14ac:dyDescent="0.35">
      <c r="A103" s="11" t="s">
        <v>227</v>
      </c>
    </row>
    <row r="104" spans="1:9" ht="124" x14ac:dyDescent="0.35">
      <c r="A104" s="3" t="s">
        <v>208</v>
      </c>
      <c r="B104" s="5" t="s">
        <v>55</v>
      </c>
      <c r="C104" s="5" t="s">
        <v>56</v>
      </c>
      <c r="D104" s="5" t="s">
        <v>57</v>
      </c>
      <c r="E104" s="5" t="s">
        <v>58</v>
      </c>
      <c r="F104" s="5" t="s">
        <v>59</v>
      </c>
      <c r="G104" s="5" t="s">
        <v>60</v>
      </c>
      <c r="H104" s="5" t="s">
        <v>61</v>
      </c>
      <c r="I104" s="5" t="s">
        <v>62</v>
      </c>
    </row>
    <row r="105" spans="1:9" x14ac:dyDescent="0.35">
      <c r="A105" s="4" t="s">
        <v>209</v>
      </c>
      <c r="B105" s="6">
        <v>460</v>
      </c>
      <c r="C105" s="7">
        <v>0.28999999999999998</v>
      </c>
      <c r="D105" s="6">
        <v>450</v>
      </c>
      <c r="E105" s="6">
        <v>185</v>
      </c>
      <c r="F105" s="6">
        <v>265</v>
      </c>
      <c r="G105" s="7">
        <v>0.28999999999999998</v>
      </c>
      <c r="H105" s="7">
        <v>0.41</v>
      </c>
      <c r="I105" s="7">
        <v>0.59</v>
      </c>
    </row>
    <row r="106" spans="1:9" x14ac:dyDescent="0.35">
      <c r="A106" s="4" t="s">
        <v>210</v>
      </c>
      <c r="B106" s="6">
        <v>285</v>
      </c>
      <c r="C106" s="7">
        <v>0.18</v>
      </c>
      <c r="D106" s="6">
        <v>280</v>
      </c>
      <c r="E106" s="6">
        <v>115</v>
      </c>
      <c r="F106" s="6">
        <v>165</v>
      </c>
      <c r="G106" s="7">
        <v>0.18</v>
      </c>
      <c r="H106" s="7">
        <v>0.41</v>
      </c>
      <c r="I106" s="7">
        <v>0.6</v>
      </c>
    </row>
    <row r="107" spans="1:9" x14ac:dyDescent="0.35">
      <c r="A107" s="4" t="s">
        <v>211</v>
      </c>
      <c r="B107" s="6">
        <v>235</v>
      </c>
      <c r="C107" s="7">
        <v>0.15</v>
      </c>
      <c r="D107" s="6">
        <v>230</v>
      </c>
      <c r="E107" s="6">
        <v>90</v>
      </c>
      <c r="F107" s="6">
        <v>135</v>
      </c>
      <c r="G107" s="7">
        <v>0.15</v>
      </c>
      <c r="H107" s="7">
        <v>0.4</v>
      </c>
      <c r="I107" s="7">
        <v>0.6</v>
      </c>
    </row>
    <row r="108" spans="1:9" x14ac:dyDescent="0.35">
      <c r="A108" s="4" t="s">
        <v>212</v>
      </c>
      <c r="B108" s="6">
        <v>170</v>
      </c>
      <c r="C108" s="7">
        <v>0.1</v>
      </c>
      <c r="D108" s="6">
        <v>160</v>
      </c>
      <c r="E108" s="6">
        <v>65</v>
      </c>
      <c r="F108" s="6">
        <v>95</v>
      </c>
      <c r="G108" s="7">
        <v>0.1</v>
      </c>
      <c r="H108" s="7">
        <v>0.41</v>
      </c>
      <c r="I108" s="7">
        <v>0.59</v>
      </c>
    </row>
    <row r="109" spans="1:9" x14ac:dyDescent="0.35">
      <c r="A109" s="4" t="s">
        <v>213</v>
      </c>
      <c r="B109" s="6">
        <v>145</v>
      </c>
      <c r="C109" s="7">
        <v>0.09</v>
      </c>
      <c r="D109" s="6">
        <v>140</v>
      </c>
      <c r="E109" s="6">
        <v>60</v>
      </c>
      <c r="F109" s="6">
        <v>75</v>
      </c>
      <c r="G109" s="7">
        <v>0.09</v>
      </c>
      <c r="H109" s="7">
        <v>0.44</v>
      </c>
      <c r="I109" s="7">
        <v>0.56000000000000005</v>
      </c>
    </row>
    <row r="110" spans="1:9" x14ac:dyDescent="0.35">
      <c r="A110" s="4" t="s">
        <v>214</v>
      </c>
      <c r="B110" s="6">
        <v>90</v>
      </c>
      <c r="C110" s="7">
        <v>0.06</v>
      </c>
      <c r="D110" s="6">
        <v>85</v>
      </c>
      <c r="E110" s="6">
        <v>25</v>
      </c>
      <c r="F110" s="6">
        <v>60</v>
      </c>
      <c r="G110" s="7">
        <v>0.06</v>
      </c>
      <c r="H110" s="7">
        <v>0.31</v>
      </c>
      <c r="I110" s="7">
        <v>0.69</v>
      </c>
    </row>
    <row r="111" spans="1:9" x14ac:dyDescent="0.35">
      <c r="A111" s="4" t="s">
        <v>215</v>
      </c>
      <c r="B111" s="6">
        <v>75</v>
      </c>
      <c r="C111" s="7">
        <v>0.05</v>
      </c>
      <c r="D111" s="6">
        <v>75</v>
      </c>
      <c r="E111" s="6">
        <v>30</v>
      </c>
      <c r="F111" s="6">
        <v>40</v>
      </c>
      <c r="G111" s="7">
        <v>0.05</v>
      </c>
      <c r="H111" s="7">
        <v>0.42</v>
      </c>
      <c r="I111" s="7">
        <v>0.57999999999999996</v>
      </c>
    </row>
    <row r="112" spans="1:9" x14ac:dyDescent="0.35">
      <c r="A112" s="4" t="s">
        <v>216</v>
      </c>
      <c r="B112" s="6">
        <v>60</v>
      </c>
      <c r="C112" s="7">
        <v>0.04</v>
      </c>
      <c r="D112" s="6">
        <v>60</v>
      </c>
      <c r="E112" s="6">
        <v>30</v>
      </c>
      <c r="F112" s="6">
        <v>30</v>
      </c>
      <c r="G112" s="7">
        <v>0.04</v>
      </c>
      <c r="H112" s="7">
        <v>0.49</v>
      </c>
      <c r="I112" s="7">
        <v>0.51</v>
      </c>
    </row>
    <row r="113" spans="1:9" x14ac:dyDescent="0.35">
      <c r="A113" s="4" t="s">
        <v>217</v>
      </c>
      <c r="B113" s="6">
        <v>55</v>
      </c>
      <c r="C113" s="7">
        <v>0.03</v>
      </c>
      <c r="D113" s="6">
        <v>55</v>
      </c>
      <c r="E113" s="6">
        <v>20</v>
      </c>
      <c r="F113" s="6">
        <v>30</v>
      </c>
      <c r="G113" s="7">
        <v>0.03</v>
      </c>
      <c r="H113" s="7">
        <v>0.42</v>
      </c>
      <c r="I113" s="7">
        <v>0.57999999999999996</v>
      </c>
    </row>
    <row r="114" spans="1:9" x14ac:dyDescent="0.35">
      <c r="A114" s="4" t="s">
        <v>218</v>
      </c>
      <c r="B114" s="6">
        <v>30</v>
      </c>
      <c r="C114" s="7">
        <v>0.02</v>
      </c>
      <c r="D114" s="6">
        <v>25</v>
      </c>
      <c r="E114" s="6">
        <v>10</v>
      </c>
      <c r="F114" s="6">
        <v>15</v>
      </c>
      <c r="G114" s="7">
        <v>0.02</v>
      </c>
      <c r="H114" s="7">
        <v>0.33</v>
      </c>
      <c r="I114" s="7">
        <v>0.67</v>
      </c>
    </row>
    <row r="115" spans="1:9" x14ac:dyDescent="0.35">
      <c r="A115" s="4" t="s">
        <v>219</v>
      </c>
      <c r="B115" s="6">
        <v>5</v>
      </c>
      <c r="C115" s="7">
        <v>0</v>
      </c>
      <c r="D115" s="6">
        <v>5</v>
      </c>
      <c r="E115" s="6">
        <v>0</v>
      </c>
      <c r="F115" s="6">
        <v>5</v>
      </c>
      <c r="G115" s="7">
        <v>0</v>
      </c>
      <c r="H115" s="7">
        <v>0</v>
      </c>
      <c r="I115" s="7">
        <v>1</v>
      </c>
    </row>
    <row r="116" spans="1:9" x14ac:dyDescent="0.35">
      <c r="A116" s="4" t="s">
        <v>220</v>
      </c>
      <c r="B116" s="6">
        <v>10</v>
      </c>
      <c r="C116" s="7">
        <v>0.01</v>
      </c>
      <c r="D116" s="6">
        <v>5</v>
      </c>
      <c r="E116" s="6" t="s">
        <v>72</v>
      </c>
      <c r="F116" s="6">
        <v>5</v>
      </c>
      <c r="G116" s="7">
        <v>0</v>
      </c>
      <c r="H116" s="7">
        <v>0.33</v>
      </c>
      <c r="I116" s="7">
        <v>0.67</v>
      </c>
    </row>
    <row r="117" spans="1:9" x14ac:dyDescent="0.35">
      <c r="A117" s="8" t="s">
        <v>71</v>
      </c>
      <c r="B117" s="9">
        <v>1615</v>
      </c>
      <c r="C117" s="10">
        <v>1</v>
      </c>
      <c r="D117" s="9">
        <v>1560</v>
      </c>
      <c r="E117" s="9">
        <v>635</v>
      </c>
      <c r="F117" s="9">
        <v>925</v>
      </c>
      <c r="G117" s="10">
        <v>1</v>
      </c>
      <c r="H117" s="10">
        <v>0.41</v>
      </c>
      <c r="I117" s="10">
        <v>0.59</v>
      </c>
    </row>
    <row r="118" spans="1:9" x14ac:dyDescent="0.35">
      <c r="A118" s="4"/>
    </row>
    <row r="119" spans="1:9" x14ac:dyDescent="0.35">
      <c r="A119" s="11" t="s">
        <v>228</v>
      </c>
    </row>
    <row r="120" spans="1:9" ht="124" x14ac:dyDescent="0.35">
      <c r="A120" s="3" t="s">
        <v>208</v>
      </c>
      <c r="B120" s="5" t="s">
        <v>55</v>
      </c>
      <c r="C120" s="5" t="s">
        <v>56</v>
      </c>
      <c r="D120" s="5" t="s">
        <v>57</v>
      </c>
      <c r="E120" s="5" t="s">
        <v>58</v>
      </c>
      <c r="F120" s="5" t="s">
        <v>59</v>
      </c>
      <c r="G120" s="5" t="s">
        <v>60</v>
      </c>
      <c r="H120" s="5" t="s">
        <v>61</v>
      </c>
      <c r="I120" s="5" t="s">
        <v>62</v>
      </c>
    </row>
    <row r="121" spans="1:9" x14ac:dyDescent="0.35">
      <c r="A121" s="4" t="s">
        <v>209</v>
      </c>
      <c r="B121" s="6">
        <v>15</v>
      </c>
      <c r="C121" s="7">
        <v>0.02</v>
      </c>
      <c r="D121" s="6">
        <v>10</v>
      </c>
      <c r="E121" s="6">
        <v>5</v>
      </c>
      <c r="F121" s="6">
        <v>5</v>
      </c>
      <c r="G121" s="7">
        <v>0.02</v>
      </c>
      <c r="H121" s="7">
        <v>0.7</v>
      </c>
      <c r="I121" s="7">
        <v>0.3</v>
      </c>
    </row>
    <row r="122" spans="1:9" x14ac:dyDescent="0.35">
      <c r="A122" s="4" t="s">
        <v>210</v>
      </c>
      <c r="B122" s="6">
        <v>45</v>
      </c>
      <c r="C122" s="7">
        <v>0.08</v>
      </c>
      <c r="D122" s="6">
        <v>40</v>
      </c>
      <c r="E122" s="6">
        <v>35</v>
      </c>
      <c r="F122" s="6">
        <v>10</v>
      </c>
      <c r="G122" s="7">
        <v>0.08</v>
      </c>
      <c r="H122" s="7">
        <v>0.8</v>
      </c>
      <c r="I122" s="7">
        <v>0.2</v>
      </c>
    </row>
    <row r="123" spans="1:9" x14ac:dyDescent="0.35">
      <c r="A123" s="4" t="s">
        <v>211</v>
      </c>
      <c r="B123" s="6">
        <v>55</v>
      </c>
      <c r="C123" s="7">
        <v>0.09</v>
      </c>
      <c r="D123" s="6">
        <v>40</v>
      </c>
      <c r="E123" s="6">
        <v>35</v>
      </c>
      <c r="F123" s="6">
        <v>10</v>
      </c>
      <c r="G123" s="7">
        <v>0.08</v>
      </c>
      <c r="H123" s="7">
        <v>0.81</v>
      </c>
      <c r="I123" s="7">
        <v>0.19</v>
      </c>
    </row>
    <row r="124" spans="1:9" x14ac:dyDescent="0.35">
      <c r="A124" s="4" t="s">
        <v>212</v>
      </c>
      <c r="B124" s="6">
        <v>60</v>
      </c>
      <c r="C124" s="7">
        <v>0.1</v>
      </c>
      <c r="D124" s="6">
        <v>55</v>
      </c>
      <c r="E124" s="6">
        <v>45</v>
      </c>
      <c r="F124" s="6">
        <v>10</v>
      </c>
      <c r="G124" s="7">
        <v>0.1</v>
      </c>
      <c r="H124" s="7">
        <v>0.85</v>
      </c>
      <c r="I124" s="7">
        <v>0.15</v>
      </c>
    </row>
    <row r="125" spans="1:9" x14ac:dyDescent="0.35">
      <c r="A125" s="4" t="s">
        <v>213</v>
      </c>
      <c r="B125" s="6">
        <v>75</v>
      </c>
      <c r="C125" s="7">
        <v>0.12</v>
      </c>
      <c r="D125" s="6">
        <v>60</v>
      </c>
      <c r="E125" s="6">
        <v>50</v>
      </c>
      <c r="F125" s="6">
        <v>15</v>
      </c>
      <c r="G125" s="7">
        <v>0.12</v>
      </c>
      <c r="H125" s="7">
        <v>0.79</v>
      </c>
      <c r="I125" s="7">
        <v>0.21</v>
      </c>
    </row>
    <row r="126" spans="1:9" x14ac:dyDescent="0.35">
      <c r="A126" s="4" t="s">
        <v>214</v>
      </c>
      <c r="B126" s="6">
        <v>90</v>
      </c>
      <c r="C126" s="7">
        <v>0.15</v>
      </c>
      <c r="D126" s="6">
        <v>75</v>
      </c>
      <c r="E126" s="6">
        <v>65</v>
      </c>
      <c r="F126" s="6">
        <v>10</v>
      </c>
      <c r="G126" s="7">
        <v>0.14000000000000001</v>
      </c>
      <c r="H126" s="7">
        <v>0.89</v>
      </c>
      <c r="I126" s="7">
        <v>0.11</v>
      </c>
    </row>
    <row r="127" spans="1:9" x14ac:dyDescent="0.35">
      <c r="A127" s="4" t="s">
        <v>215</v>
      </c>
      <c r="B127" s="6">
        <v>75</v>
      </c>
      <c r="C127" s="7">
        <v>0.12</v>
      </c>
      <c r="D127" s="6">
        <v>65</v>
      </c>
      <c r="E127" s="6">
        <v>55</v>
      </c>
      <c r="F127" s="6">
        <v>10</v>
      </c>
      <c r="G127" s="7">
        <v>0.13</v>
      </c>
      <c r="H127" s="7">
        <v>0.86</v>
      </c>
      <c r="I127" s="7">
        <v>0.14000000000000001</v>
      </c>
    </row>
    <row r="128" spans="1:9" x14ac:dyDescent="0.35">
      <c r="A128" s="4" t="s">
        <v>216</v>
      </c>
      <c r="B128" s="6">
        <v>80</v>
      </c>
      <c r="C128" s="7">
        <v>0.13</v>
      </c>
      <c r="D128" s="6">
        <v>65</v>
      </c>
      <c r="E128" s="6">
        <v>60</v>
      </c>
      <c r="F128" s="6">
        <v>5</v>
      </c>
      <c r="G128" s="7">
        <v>0.13</v>
      </c>
      <c r="H128" s="7">
        <v>0.89</v>
      </c>
      <c r="I128" s="7">
        <v>0.11</v>
      </c>
    </row>
    <row r="129" spans="1:9" x14ac:dyDescent="0.35">
      <c r="A129" s="4" t="s">
        <v>217</v>
      </c>
      <c r="B129" s="6">
        <v>50</v>
      </c>
      <c r="C129" s="7">
        <v>0.08</v>
      </c>
      <c r="D129" s="6">
        <v>40</v>
      </c>
      <c r="E129" s="6">
        <v>30</v>
      </c>
      <c r="F129" s="6">
        <v>10</v>
      </c>
      <c r="G129" s="7">
        <v>0.08</v>
      </c>
      <c r="H129" s="7">
        <v>0.73</v>
      </c>
      <c r="I129" s="7">
        <v>0.28000000000000003</v>
      </c>
    </row>
    <row r="130" spans="1:9" x14ac:dyDescent="0.35">
      <c r="A130" s="4" t="s">
        <v>218</v>
      </c>
      <c r="B130" s="6">
        <v>55</v>
      </c>
      <c r="C130" s="7">
        <v>0.09</v>
      </c>
      <c r="D130" s="6">
        <v>50</v>
      </c>
      <c r="E130" s="6">
        <v>45</v>
      </c>
      <c r="F130" s="6">
        <v>5</v>
      </c>
      <c r="G130" s="7">
        <v>0.1</v>
      </c>
      <c r="H130" s="7">
        <v>0.88</v>
      </c>
      <c r="I130" s="7">
        <v>0.12</v>
      </c>
    </row>
    <row r="131" spans="1:9" x14ac:dyDescent="0.35">
      <c r="A131" s="4" t="s">
        <v>219</v>
      </c>
      <c r="B131" s="6" t="s">
        <v>72</v>
      </c>
      <c r="C131" s="7">
        <v>0</v>
      </c>
      <c r="D131" s="6" t="s">
        <v>72</v>
      </c>
      <c r="E131" s="6">
        <v>0</v>
      </c>
      <c r="F131" s="6" t="s">
        <v>72</v>
      </c>
      <c r="G131" s="7">
        <v>0</v>
      </c>
      <c r="H131" s="7">
        <v>0</v>
      </c>
      <c r="I131" s="7">
        <v>1</v>
      </c>
    </row>
    <row r="132" spans="1:9" x14ac:dyDescent="0.35">
      <c r="A132" s="4" t="s">
        <v>220</v>
      </c>
      <c r="B132" s="6">
        <v>15</v>
      </c>
      <c r="C132" s="7">
        <v>0.02</v>
      </c>
      <c r="D132" s="6">
        <v>10</v>
      </c>
      <c r="E132" s="6">
        <v>5</v>
      </c>
      <c r="F132" s="6" t="s">
        <v>72</v>
      </c>
      <c r="G132" s="7">
        <v>0.02</v>
      </c>
      <c r="H132" s="7">
        <v>0.88</v>
      </c>
      <c r="I132" s="7">
        <v>0.13</v>
      </c>
    </row>
    <row r="133" spans="1:9" x14ac:dyDescent="0.35">
      <c r="A133" s="8" t="s">
        <v>71</v>
      </c>
      <c r="B133" s="9">
        <v>610</v>
      </c>
      <c r="C133" s="10">
        <v>1</v>
      </c>
      <c r="D133" s="9">
        <v>510</v>
      </c>
      <c r="E133" s="9">
        <v>430</v>
      </c>
      <c r="F133" s="9">
        <v>85</v>
      </c>
      <c r="G133" s="10">
        <v>1</v>
      </c>
      <c r="H133" s="10">
        <v>0.84</v>
      </c>
      <c r="I133" s="10">
        <v>0.16</v>
      </c>
    </row>
    <row r="134" spans="1:9" x14ac:dyDescent="0.35">
      <c r="A134" s="4"/>
    </row>
    <row r="135" spans="1:9" x14ac:dyDescent="0.35">
      <c r="A135" s="11" t="s">
        <v>229</v>
      </c>
    </row>
    <row r="136" spans="1:9" ht="124" x14ac:dyDescent="0.35">
      <c r="A136" s="3" t="s">
        <v>208</v>
      </c>
      <c r="B136" s="5" t="s">
        <v>55</v>
      </c>
      <c r="C136" s="5" t="s">
        <v>56</v>
      </c>
      <c r="D136" s="5" t="s">
        <v>57</v>
      </c>
      <c r="E136" s="5" t="s">
        <v>58</v>
      </c>
      <c r="F136" s="5" t="s">
        <v>59</v>
      </c>
      <c r="G136" s="5" t="s">
        <v>60</v>
      </c>
      <c r="H136" s="5" t="s">
        <v>61</v>
      </c>
      <c r="I136" s="5" t="s">
        <v>62</v>
      </c>
    </row>
    <row r="137" spans="1:9" x14ac:dyDescent="0.35">
      <c r="A137" s="4" t="s">
        <v>209</v>
      </c>
      <c r="B137" s="6">
        <v>4335</v>
      </c>
      <c r="C137" s="7">
        <v>0.19</v>
      </c>
      <c r="D137" s="6">
        <v>4270</v>
      </c>
      <c r="E137" s="6">
        <v>3525</v>
      </c>
      <c r="F137" s="6">
        <v>745</v>
      </c>
      <c r="G137" s="7">
        <v>0.19</v>
      </c>
      <c r="H137" s="7">
        <v>0.83</v>
      </c>
      <c r="I137" s="7">
        <v>0.17</v>
      </c>
    </row>
    <row r="138" spans="1:9" x14ac:dyDescent="0.35">
      <c r="A138" s="4" t="s">
        <v>210</v>
      </c>
      <c r="B138" s="6">
        <v>3555</v>
      </c>
      <c r="C138" s="7">
        <v>0.16</v>
      </c>
      <c r="D138" s="6">
        <v>3495</v>
      </c>
      <c r="E138" s="6">
        <v>2840</v>
      </c>
      <c r="F138" s="6">
        <v>655</v>
      </c>
      <c r="G138" s="7">
        <v>0.16</v>
      </c>
      <c r="H138" s="7">
        <v>0.81</v>
      </c>
      <c r="I138" s="7">
        <v>0.19</v>
      </c>
    </row>
    <row r="139" spans="1:9" x14ac:dyDescent="0.35">
      <c r="A139" s="4" t="s">
        <v>211</v>
      </c>
      <c r="B139" s="6">
        <v>3015</v>
      </c>
      <c r="C139" s="7">
        <v>0.13</v>
      </c>
      <c r="D139" s="6">
        <v>2970</v>
      </c>
      <c r="E139" s="6">
        <v>2365</v>
      </c>
      <c r="F139" s="6">
        <v>605</v>
      </c>
      <c r="G139" s="7">
        <v>0.13</v>
      </c>
      <c r="H139" s="7">
        <v>0.8</v>
      </c>
      <c r="I139" s="7">
        <v>0.2</v>
      </c>
    </row>
    <row r="140" spans="1:9" x14ac:dyDescent="0.35">
      <c r="A140" s="4" t="s">
        <v>212</v>
      </c>
      <c r="B140" s="6">
        <v>2575</v>
      </c>
      <c r="C140" s="7">
        <v>0.12</v>
      </c>
      <c r="D140" s="6">
        <v>2540</v>
      </c>
      <c r="E140" s="6">
        <v>2060</v>
      </c>
      <c r="F140" s="6">
        <v>480</v>
      </c>
      <c r="G140" s="7">
        <v>0.12</v>
      </c>
      <c r="H140" s="7">
        <v>0.81</v>
      </c>
      <c r="I140" s="7">
        <v>0.19</v>
      </c>
    </row>
    <row r="141" spans="1:9" x14ac:dyDescent="0.35">
      <c r="A141" s="4" t="s">
        <v>213</v>
      </c>
      <c r="B141" s="6">
        <v>2085</v>
      </c>
      <c r="C141" s="7">
        <v>0.09</v>
      </c>
      <c r="D141" s="6">
        <v>2060</v>
      </c>
      <c r="E141" s="6">
        <v>1605</v>
      </c>
      <c r="F141" s="6">
        <v>455</v>
      </c>
      <c r="G141" s="7">
        <v>0.09</v>
      </c>
      <c r="H141" s="7">
        <v>0.78</v>
      </c>
      <c r="I141" s="7">
        <v>0.22</v>
      </c>
    </row>
    <row r="142" spans="1:9" x14ac:dyDescent="0.35">
      <c r="A142" s="4" t="s">
        <v>214</v>
      </c>
      <c r="B142" s="6">
        <v>1795</v>
      </c>
      <c r="C142" s="7">
        <v>0.08</v>
      </c>
      <c r="D142" s="6">
        <v>1775</v>
      </c>
      <c r="E142" s="6">
        <v>1355</v>
      </c>
      <c r="F142" s="6">
        <v>415</v>
      </c>
      <c r="G142" s="7">
        <v>0.08</v>
      </c>
      <c r="H142" s="7">
        <v>0.76</v>
      </c>
      <c r="I142" s="7">
        <v>0.24</v>
      </c>
    </row>
    <row r="143" spans="1:9" x14ac:dyDescent="0.35">
      <c r="A143" s="4" t="s">
        <v>215</v>
      </c>
      <c r="B143" s="6">
        <v>1625</v>
      </c>
      <c r="C143" s="7">
        <v>7.0000000000000007E-2</v>
      </c>
      <c r="D143" s="6">
        <v>1600</v>
      </c>
      <c r="E143" s="6">
        <v>1235</v>
      </c>
      <c r="F143" s="6">
        <v>365</v>
      </c>
      <c r="G143" s="7">
        <v>7.0000000000000007E-2</v>
      </c>
      <c r="H143" s="7">
        <v>0.77</v>
      </c>
      <c r="I143" s="7">
        <v>0.23</v>
      </c>
    </row>
    <row r="144" spans="1:9" x14ac:dyDescent="0.35">
      <c r="A144" s="4" t="s">
        <v>216</v>
      </c>
      <c r="B144" s="6">
        <v>1510</v>
      </c>
      <c r="C144" s="7">
        <v>7.0000000000000007E-2</v>
      </c>
      <c r="D144" s="6">
        <v>1490</v>
      </c>
      <c r="E144" s="6">
        <v>1140</v>
      </c>
      <c r="F144" s="6">
        <v>350</v>
      </c>
      <c r="G144" s="7">
        <v>7.0000000000000007E-2</v>
      </c>
      <c r="H144" s="7">
        <v>0.76</v>
      </c>
      <c r="I144" s="7">
        <v>0.24</v>
      </c>
    </row>
    <row r="145" spans="1:9" x14ac:dyDescent="0.35">
      <c r="A145" s="4" t="s">
        <v>217</v>
      </c>
      <c r="B145" s="6">
        <v>1065</v>
      </c>
      <c r="C145" s="7">
        <v>0.05</v>
      </c>
      <c r="D145" s="6">
        <v>1045</v>
      </c>
      <c r="E145" s="6">
        <v>750</v>
      </c>
      <c r="F145" s="6">
        <v>300</v>
      </c>
      <c r="G145" s="7">
        <v>0.05</v>
      </c>
      <c r="H145" s="7">
        <v>0.72</v>
      </c>
      <c r="I145" s="7">
        <v>0.28000000000000003</v>
      </c>
    </row>
    <row r="146" spans="1:9" x14ac:dyDescent="0.35">
      <c r="A146" s="4" t="s">
        <v>218</v>
      </c>
      <c r="B146" s="6">
        <v>655</v>
      </c>
      <c r="C146" s="7">
        <v>0.03</v>
      </c>
      <c r="D146" s="6">
        <v>645</v>
      </c>
      <c r="E146" s="6">
        <v>455</v>
      </c>
      <c r="F146" s="6">
        <v>190</v>
      </c>
      <c r="G146" s="7">
        <v>0.03</v>
      </c>
      <c r="H146" s="7">
        <v>0.71</v>
      </c>
      <c r="I146" s="7">
        <v>0.28999999999999998</v>
      </c>
    </row>
    <row r="147" spans="1:9" x14ac:dyDescent="0.35">
      <c r="A147" s="4" t="s">
        <v>219</v>
      </c>
      <c r="B147" s="6">
        <v>35</v>
      </c>
      <c r="C147" s="7">
        <v>0</v>
      </c>
      <c r="D147" s="6">
        <v>35</v>
      </c>
      <c r="E147" s="6">
        <v>30</v>
      </c>
      <c r="F147" s="6">
        <v>5</v>
      </c>
      <c r="G147" s="7">
        <v>0</v>
      </c>
      <c r="H147" s="7">
        <v>0.86</v>
      </c>
      <c r="I147" s="7">
        <v>0.14000000000000001</v>
      </c>
    </row>
    <row r="148" spans="1:9" x14ac:dyDescent="0.35">
      <c r="A148" s="4" t="s">
        <v>220</v>
      </c>
      <c r="B148" s="6">
        <v>155</v>
      </c>
      <c r="C148" s="7">
        <v>0.01</v>
      </c>
      <c r="D148" s="6">
        <v>115</v>
      </c>
      <c r="E148" s="6">
        <v>85</v>
      </c>
      <c r="F148" s="6">
        <v>30</v>
      </c>
      <c r="G148" s="7">
        <v>0.01</v>
      </c>
      <c r="H148" s="7">
        <v>0.74</v>
      </c>
      <c r="I148" s="7">
        <v>0.27</v>
      </c>
    </row>
    <row r="149" spans="1:9" x14ac:dyDescent="0.35">
      <c r="A149" s="8" t="s">
        <v>71</v>
      </c>
      <c r="B149" s="9">
        <v>22410</v>
      </c>
      <c r="C149" s="10">
        <v>1</v>
      </c>
      <c r="D149" s="9">
        <v>22040</v>
      </c>
      <c r="E149" s="9">
        <v>17445</v>
      </c>
      <c r="F149" s="9">
        <v>4595</v>
      </c>
      <c r="G149" s="10">
        <v>1</v>
      </c>
      <c r="H149" s="10">
        <v>0.79</v>
      </c>
      <c r="I149" s="10">
        <v>0.21</v>
      </c>
    </row>
    <row r="150" spans="1:9" x14ac:dyDescent="0.35">
      <c r="A150" s="4"/>
    </row>
    <row r="151" spans="1:9" x14ac:dyDescent="0.35">
      <c r="A151" s="11" t="s">
        <v>230</v>
      </c>
    </row>
    <row r="152" spans="1:9" ht="124" x14ac:dyDescent="0.35">
      <c r="A152" s="3" t="s">
        <v>208</v>
      </c>
      <c r="B152" s="5" t="s">
        <v>55</v>
      </c>
      <c r="C152" s="5" t="s">
        <v>56</v>
      </c>
      <c r="D152" s="5" t="s">
        <v>57</v>
      </c>
      <c r="E152" s="5" t="s">
        <v>58</v>
      </c>
      <c r="F152" s="5" t="s">
        <v>59</v>
      </c>
      <c r="G152" s="5" t="s">
        <v>60</v>
      </c>
      <c r="H152" s="5" t="s">
        <v>61</v>
      </c>
      <c r="I152" s="5" t="s">
        <v>62</v>
      </c>
    </row>
    <row r="153" spans="1:9" x14ac:dyDescent="0.35">
      <c r="A153" s="4" t="s">
        <v>209</v>
      </c>
      <c r="B153" s="6">
        <v>1040</v>
      </c>
      <c r="C153" s="7">
        <v>0.2</v>
      </c>
      <c r="D153" s="6">
        <v>995</v>
      </c>
      <c r="E153" s="6">
        <v>725</v>
      </c>
      <c r="F153" s="6">
        <v>270</v>
      </c>
      <c r="G153" s="7">
        <v>0.2</v>
      </c>
      <c r="H153" s="7">
        <v>0.73</v>
      </c>
      <c r="I153" s="7">
        <v>0.27</v>
      </c>
    </row>
    <row r="154" spans="1:9" x14ac:dyDescent="0.35">
      <c r="A154" s="4" t="s">
        <v>210</v>
      </c>
      <c r="B154" s="6">
        <v>785</v>
      </c>
      <c r="C154" s="7">
        <v>0.15</v>
      </c>
      <c r="D154" s="6">
        <v>755</v>
      </c>
      <c r="E154" s="6">
        <v>545</v>
      </c>
      <c r="F154" s="6">
        <v>210</v>
      </c>
      <c r="G154" s="7">
        <v>0.15</v>
      </c>
      <c r="H154" s="7">
        <v>0.72</v>
      </c>
      <c r="I154" s="7">
        <v>0.28000000000000003</v>
      </c>
    </row>
    <row r="155" spans="1:9" x14ac:dyDescent="0.35">
      <c r="A155" s="4" t="s">
        <v>211</v>
      </c>
      <c r="B155" s="6">
        <v>635</v>
      </c>
      <c r="C155" s="7">
        <v>0.12</v>
      </c>
      <c r="D155" s="6">
        <v>615</v>
      </c>
      <c r="E155" s="6">
        <v>470</v>
      </c>
      <c r="F155" s="6">
        <v>145</v>
      </c>
      <c r="G155" s="7">
        <v>0.12</v>
      </c>
      <c r="H155" s="7">
        <v>0.77</v>
      </c>
      <c r="I155" s="7">
        <v>0.24</v>
      </c>
    </row>
    <row r="156" spans="1:9" x14ac:dyDescent="0.35">
      <c r="A156" s="4" t="s">
        <v>212</v>
      </c>
      <c r="B156" s="6">
        <v>570</v>
      </c>
      <c r="C156" s="7">
        <v>0.11</v>
      </c>
      <c r="D156" s="6">
        <v>555</v>
      </c>
      <c r="E156" s="6">
        <v>425</v>
      </c>
      <c r="F156" s="6">
        <v>130</v>
      </c>
      <c r="G156" s="7">
        <v>0.11</v>
      </c>
      <c r="H156" s="7">
        <v>0.77</v>
      </c>
      <c r="I156" s="7">
        <v>0.23</v>
      </c>
    </row>
    <row r="157" spans="1:9" x14ac:dyDescent="0.35">
      <c r="A157" s="4" t="s">
        <v>213</v>
      </c>
      <c r="B157" s="6">
        <v>495</v>
      </c>
      <c r="C157" s="7">
        <v>0.1</v>
      </c>
      <c r="D157" s="6">
        <v>480</v>
      </c>
      <c r="E157" s="6">
        <v>385</v>
      </c>
      <c r="F157" s="6">
        <v>95</v>
      </c>
      <c r="G157" s="7">
        <v>0.1</v>
      </c>
      <c r="H157" s="7">
        <v>0.8</v>
      </c>
      <c r="I157" s="7">
        <v>0.2</v>
      </c>
    </row>
    <row r="158" spans="1:9" x14ac:dyDescent="0.35">
      <c r="A158" s="4" t="s">
        <v>214</v>
      </c>
      <c r="B158" s="6">
        <v>390</v>
      </c>
      <c r="C158" s="7">
        <v>0.08</v>
      </c>
      <c r="D158" s="6">
        <v>385</v>
      </c>
      <c r="E158" s="6">
        <v>300</v>
      </c>
      <c r="F158" s="6">
        <v>85</v>
      </c>
      <c r="G158" s="7">
        <v>0.08</v>
      </c>
      <c r="H158" s="7">
        <v>0.78</v>
      </c>
      <c r="I158" s="7">
        <v>0.22</v>
      </c>
    </row>
    <row r="159" spans="1:9" x14ac:dyDescent="0.35">
      <c r="A159" s="4" t="s">
        <v>215</v>
      </c>
      <c r="B159" s="6">
        <v>365</v>
      </c>
      <c r="C159" s="7">
        <v>7.0000000000000007E-2</v>
      </c>
      <c r="D159" s="6">
        <v>350</v>
      </c>
      <c r="E159" s="6">
        <v>270</v>
      </c>
      <c r="F159" s="6">
        <v>80</v>
      </c>
      <c r="G159" s="7">
        <v>7.0000000000000007E-2</v>
      </c>
      <c r="H159" s="7">
        <v>0.77</v>
      </c>
      <c r="I159" s="7">
        <v>0.23</v>
      </c>
    </row>
    <row r="160" spans="1:9" x14ac:dyDescent="0.35">
      <c r="A160" s="4" t="s">
        <v>216</v>
      </c>
      <c r="B160" s="6">
        <v>340</v>
      </c>
      <c r="C160" s="7">
        <v>7.0000000000000007E-2</v>
      </c>
      <c r="D160" s="6">
        <v>320</v>
      </c>
      <c r="E160" s="6">
        <v>265</v>
      </c>
      <c r="F160" s="6">
        <v>55</v>
      </c>
      <c r="G160" s="7">
        <v>7.0000000000000007E-2</v>
      </c>
      <c r="H160" s="7">
        <v>0.83</v>
      </c>
      <c r="I160" s="7">
        <v>0.17</v>
      </c>
    </row>
    <row r="161" spans="1:9" x14ac:dyDescent="0.35">
      <c r="A161" s="4" t="s">
        <v>217</v>
      </c>
      <c r="B161" s="6">
        <v>295</v>
      </c>
      <c r="C161" s="7">
        <v>0.06</v>
      </c>
      <c r="D161" s="6">
        <v>285</v>
      </c>
      <c r="E161" s="6">
        <v>230</v>
      </c>
      <c r="F161" s="6">
        <v>60</v>
      </c>
      <c r="G161" s="7">
        <v>0.06</v>
      </c>
      <c r="H161" s="7">
        <v>0.8</v>
      </c>
      <c r="I161" s="7">
        <v>0.2</v>
      </c>
    </row>
    <row r="162" spans="1:9" x14ac:dyDescent="0.35">
      <c r="A162" s="4" t="s">
        <v>218</v>
      </c>
      <c r="B162" s="6">
        <v>195</v>
      </c>
      <c r="C162" s="7">
        <v>0.04</v>
      </c>
      <c r="D162" s="6">
        <v>195</v>
      </c>
      <c r="E162" s="6">
        <v>160</v>
      </c>
      <c r="F162" s="6">
        <v>35</v>
      </c>
      <c r="G162" s="7">
        <v>0.04</v>
      </c>
      <c r="H162" s="7">
        <v>0.82</v>
      </c>
      <c r="I162" s="7">
        <v>0.18</v>
      </c>
    </row>
    <row r="163" spans="1:9" x14ac:dyDescent="0.35">
      <c r="A163" s="4" t="s">
        <v>219</v>
      </c>
      <c r="B163" s="6" t="s">
        <v>72</v>
      </c>
      <c r="C163" s="7">
        <v>0</v>
      </c>
      <c r="D163" s="6" t="s">
        <v>72</v>
      </c>
      <c r="E163" s="6" t="s">
        <v>72</v>
      </c>
      <c r="F163" s="6">
        <v>0</v>
      </c>
      <c r="G163" s="7">
        <v>0</v>
      </c>
      <c r="H163" s="7">
        <v>1</v>
      </c>
      <c r="I163" s="7">
        <v>0</v>
      </c>
    </row>
    <row r="164" spans="1:9" x14ac:dyDescent="0.35">
      <c r="A164" s="4" t="s">
        <v>220</v>
      </c>
      <c r="B164" s="6">
        <v>25</v>
      </c>
      <c r="C164" s="7">
        <v>0.01</v>
      </c>
      <c r="D164" s="6">
        <v>5</v>
      </c>
      <c r="E164" s="6" t="s">
        <v>72</v>
      </c>
      <c r="F164" s="6" t="s">
        <v>72</v>
      </c>
      <c r="G164" s="7">
        <v>0</v>
      </c>
      <c r="H164" s="7">
        <v>0.67</v>
      </c>
      <c r="I164" s="7">
        <v>0.33</v>
      </c>
    </row>
    <row r="165" spans="1:9" x14ac:dyDescent="0.35">
      <c r="A165" s="8" t="s">
        <v>71</v>
      </c>
      <c r="B165" s="9">
        <v>5140</v>
      </c>
      <c r="C165" s="10">
        <v>1</v>
      </c>
      <c r="D165" s="9">
        <v>4945</v>
      </c>
      <c r="E165" s="9">
        <v>3775</v>
      </c>
      <c r="F165" s="9">
        <v>1170</v>
      </c>
      <c r="G165" s="10">
        <v>1</v>
      </c>
      <c r="H165" s="10">
        <v>0.76</v>
      </c>
      <c r="I165" s="10">
        <v>0.24</v>
      </c>
    </row>
    <row r="166" spans="1:9" x14ac:dyDescent="0.35">
      <c r="A166" s="4" t="s">
        <v>21</v>
      </c>
      <c r="B166" t="s">
        <v>22</v>
      </c>
    </row>
    <row r="167" spans="1:9" ht="15.75" customHeight="1" x14ac:dyDescent="0.35">
      <c r="A167" s="4" t="s">
        <v>23</v>
      </c>
      <c r="B167" t="s">
        <v>24</v>
      </c>
    </row>
    <row r="168" spans="1:9" ht="15.75" customHeight="1" x14ac:dyDescent="0.35">
      <c r="A168" s="4" t="s">
        <v>25</v>
      </c>
      <c r="B168" t="s">
        <v>26</v>
      </c>
    </row>
    <row r="169" spans="1:9" ht="15.75" customHeight="1" x14ac:dyDescent="0.35">
      <c r="A169" s="4" t="s">
        <v>27</v>
      </c>
      <c r="B169" t="s">
        <v>28</v>
      </c>
    </row>
    <row r="170" spans="1:9" x14ac:dyDescent="0.35">
      <c r="A170" s="4" t="s">
        <v>34</v>
      </c>
      <c r="B170" t="s">
        <v>35</v>
      </c>
    </row>
    <row r="171" spans="1:9" x14ac:dyDescent="0.35">
      <c r="A171" s="4" t="s">
        <v>36</v>
      </c>
      <c r="B171" t="s">
        <v>37</v>
      </c>
    </row>
    <row r="172" spans="1:9" x14ac:dyDescent="0.35">
      <c r="A172" s="4" t="s">
        <v>44</v>
      </c>
      <c r="B172" t="s">
        <v>45</v>
      </c>
    </row>
    <row r="173" spans="1:9" x14ac:dyDescent="0.35">
      <c r="A173" s="4" t="s">
        <v>46</v>
      </c>
      <c r="B173" t="s">
        <v>47</v>
      </c>
    </row>
    <row r="174" spans="1:9" x14ac:dyDescent="0.35">
      <c r="A174" s="4"/>
    </row>
    <row r="175" spans="1:9" x14ac:dyDescent="0.35">
      <c r="A175" s="4"/>
    </row>
    <row r="176" spans="1:9"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row r="198" spans="1:1" x14ac:dyDescent="0.35">
      <c r="A198" s="4"/>
    </row>
    <row r="199" spans="1:1" x14ac:dyDescent="0.35">
      <c r="A199" s="4"/>
    </row>
    <row r="200" spans="1:1" x14ac:dyDescent="0.35">
      <c r="A200" s="4"/>
    </row>
    <row r="201" spans="1:1" x14ac:dyDescent="0.35">
      <c r="A201" s="4"/>
    </row>
    <row r="202" spans="1:1" x14ac:dyDescent="0.35">
      <c r="A202" s="4"/>
    </row>
    <row r="203" spans="1:1" x14ac:dyDescent="0.35">
      <c r="A203" s="4"/>
    </row>
    <row r="204" spans="1:1" x14ac:dyDescent="0.35">
      <c r="A204" s="4"/>
    </row>
    <row r="205" spans="1:1" x14ac:dyDescent="0.35">
      <c r="A205" s="4"/>
    </row>
    <row r="206" spans="1:1" x14ac:dyDescent="0.35">
      <c r="A206" s="4"/>
    </row>
    <row r="207" spans="1:1" x14ac:dyDescent="0.35">
      <c r="A207" s="4"/>
    </row>
    <row r="208" spans="1:1" x14ac:dyDescent="0.35">
      <c r="A208" s="4"/>
    </row>
    <row r="209" spans="1:1" x14ac:dyDescent="0.35">
      <c r="A209" s="4"/>
    </row>
    <row r="210" spans="1:1" x14ac:dyDescent="0.35">
      <c r="A210" s="4"/>
    </row>
    <row r="211" spans="1:1" x14ac:dyDescent="0.35">
      <c r="A211" s="4"/>
    </row>
    <row r="212" spans="1:1" x14ac:dyDescent="0.35">
      <c r="A212" s="4"/>
    </row>
    <row r="213" spans="1:1" x14ac:dyDescent="0.35">
      <c r="A213" s="4"/>
    </row>
    <row r="214" spans="1:1" x14ac:dyDescent="0.35">
      <c r="A214" s="4"/>
    </row>
    <row r="215" spans="1:1" x14ac:dyDescent="0.35">
      <c r="A215" s="4"/>
    </row>
    <row r="216" spans="1:1" x14ac:dyDescent="0.35">
      <c r="A216" s="4"/>
    </row>
    <row r="217" spans="1:1" x14ac:dyDescent="0.35">
      <c r="A217" s="4"/>
    </row>
    <row r="218" spans="1:1" x14ac:dyDescent="0.35">
      <c r="A218" s="4"/>
    </row>
    <row r="219" spans="1:1" x14ac:dyDescent="0.35">
      <c r="A219" s="4"/>
    </row>
    <row r="220" spans="1:1" x14ac:dyDescent="0.35">
      <c r="A220" s="4"/>
    </row>
    <row r="221" spans="1:1" x14ac:dyDescent="0.35">
      <c r="A221" s="4"/>
    </row>
    <row r="222" spans="1:1" x14ac:dyDescent="0.35">
      <c r="A222" s="4"/>
    </row>
    <row r="223" spans="1:1" x14ac:dyDescent="0.35">
      <c r="A223" s="4"/>
    </row>
    <row r="224" spans="1:1" x14ac:dyDescent="0.35">
      <c r="A224" s="4"/>
    </row>
    <row r="225" spans="1:1" x14ac:dyDescent="0.35">
      <c r="A225" s="4"/>
    </row>
    <row r="226" spans="1:1" x14ac:dyDescent="0.35">
      <c r="A226" s="4"/>
    </row>
    <row r="227" spans="1:1" x14ac:dyDescent="0.35">
      <c r="A227" s="4"/>
    </row>
    <row r="228" spans="1:1" x14ac:dyDescent="0.35">
      <c r="A228" s="4"/>
    </row>
    <row r="229" spans="1:1" x14ac:dyDescent="0.35">
      <c r="A229" s="4"/>
    </row>
    <row r="230" spans="1:1" x14ac:dyDescent="0.35">
      <c r="A230" s="4"/>
    </row>
    <row r="231" spans="1:1" x14ac:dyDescent="0.35">
      <c r="A231" s="4"/>
    </row>
    <row r="232" spans="1:1" x14ac:dyDescent="0.35">
      <c r="A232" s="4"/>
    </row>
    <row r="233" spans="1:1" x14ac:dyDescent="0.35">
      <c r="A233" s="4"/>
    </row>
    <row r="234" spans="1:1" x14ac:dyDescent="0.35">
      <c r="A234" s="4"/>
    </row>
    <row r="235" spans="1:1" x14ac:dyDescent="0.35">
      <c r="A235" s="4"/>
    </row>
    <row r="236" spans="1:1" x14ac:dyDescent="0.35">
      <c r="A236" s="4"/>
    </row>
    <row r="237" spans="1:1" x14ac:dyDescent="0.35">
      <c r="A237" s="4"/>
    </row>
    <row r="238" spans="1:1" x14ac:dyDescent="0.35">
      <c r="A238" s="4"/>
    </row>
    <row r="239" spans="1:1" x14ac:dyDescent="0.35">
      <c r="A239" s="4"/>
    </row>
    <row r="240" spans="1:1" x14ac:dyDescent="0.35">
      <c r="A240" s="4"/>
    </row>
    <row r="241" spans="1:1" x14ac:dyDescent="0.35">
      <c r="A241" s="4"/>
    </row>
    <row r="242" spans="1:1" x14ac:dyDescent="0.35">
      <c r="A242" s="4"/>
    </row>
    <row r="243" spans="1:1" x14ac:dyDescent="0.35">
      <c r="A243" s="4"/>
    </row>
    <row r="244" spans="1:1" x14ac:dyDescent="0.35">
      <c r="A244" s="4"/>
    </row>
    <row r="245" spans="1:1" x14ac:dyDescent="0.35">
      <c r="A245" s="4"/>
    </row>
    <row r="246" spans="1:1" x14ac:dyDescent="0.35">
      <c r="A246" s="4"/>
    </row>
    <row r="247" spans="1:1" x14ac:dyDescent="0.35">
      <c r="A247" s="4"/>
    </row>
    <row r="248" spans="1:1" x14ac:dyDescent="0.35">
      <c r="A248" s="4"/>
    </row>
    <row r="249" spans="1:1" x14ac:dyDescent="0.35">
      <c r="A249" s="4"/>
    </row>
    <row r="250" spans="1:1" x14ac:dyDescent="0.35">
      <c r="A250" s="4"/>
    </row>
    <row r="251" spans="1:1" x14ac:dyDescent="0.35">
      <c r="A251" s="4"/>
    </row>
    <row r="252" spans="1:1" x14ac:dyDescent="0.35">
      <c r="A252" s="4"/>
    </row>
    <row r="253" spans="1:1" x14ac:dyDescent="0.35">
      <c r="A253" s="4"/>
    </row>
    <row r="254" spans="1:1" x14ac:dyDescent="0.35">
      <c r="A254" s="4"/>
    </row>
    <row r="255" spans="1:1" x14ac:dyDescent="0.35">
      <c r="A255" s="4"/>
    </row>
    <row r="256" spans="1:1" x14ac:dyDescent="0.35">
      <c r="A256" s="4"/>
    </row>
    <row r="257" spans="1:1" x14ac:dyDescent="0.35">
      <c r="A257" s="4"/>
    </row>
    <row r="258" spans="1:1" x14ac:dyDescent="0.35">
      <c r="A258" s="4"/>
    </row>
    <row r="259" spans="1:1" x14ac:dyDescent="0.35">
      <c r="A259" s="4"/>
    </row>
    <row r="260" spans="1:1" x14ac:dyDescent="0.35">
      <c r="A260" s="4"/>
    </row>
    <row r="261" spans="1:1" x14ac:dyDescent="0.35">
      <c r="A261" s="4"/>
    </row>
    <row r="262" spans="1:1" x14ac:dyDescent="0.35">
      <c r="A262" s="4"/>
    </row>
    <row r="263" spans="1:1" x14ac:dyDescent="0.35">
      <c r="A263" s="4"/>
    </row>
    <row r="264" spans="1:1" x14ac:dyDescent="0.35">
      <c r="A264" s="4"/>
    </row>
    <row r="265" spans="1:1" x14ac:dyDescent="0.35">
      <c r="A265" s="4"/>
    </row>
    <row r="266" spans="1:1" x14ac:dyDescent="0.35">
      <c r="A266" s="4"/>
    </row>
    <row r="267" spans="1:1" x14ac:dyDescent="0.35">
      <c r="A267" s="4"/>
    </row>
    <row r="268" spans="1:1" x14ac:dyDescent="0.35">
      <c r="A268" s="4"/>
    </row>
    <row r="269" spans="1:1" x14ac:dyDescent="0.35">
      <c r="A269" s="4"/>
    </row>
    <row r="270" spans="1:1" x14ac:dyDescent="0.35">
      <c r="A270" s="4"/>
    </row>
    <row r="271" spans="1:1" x14ac:dyDescent="0.35">
      <c r="A271" s="4"/>
    </row>
    <row r="272" spans="1:1" x14ac:dyDescent="0.35">
      <c r="A272" s="4"/>
    </row>
    <row r="273" spans="1:1" x14ac:dyDescent="0.35">
      <c r="A273" s="4"/>
    </row>
    <row r="274" spans="1:1" x14ac:dyDescent="0.35">
      <c r="A274" s="4"/>
    </row>
    <row r="275" spans="1:1" x14ac:dyDescent="0.35">
      <c r="A275" s="4"/>
    </row>
    <row r="276" spans="1:1" x14ac:dyDescent="0.35">
      <c r="A276" s="4"/>
    </row>
    <row r="277" spans="1:1" x14ac:dyDescent="0.35">
      <c r="A277" s="4"/>
    </row>
    <row r="278" spans="1:1" x14ac:dyDescent="0.35">
      <c r="A278" s="4"/>
    </row>
    <row r="279" spans="1:1" x14ac:dyDescent="0.35">
      <c r="A279" s="4"/>
    </row>
    <row r="280" spans="1:1" x14ac:dyDescent="0.35">
      <c r="A280" s="4"/>
    </row>
    <row r="281" spans="1:1" x14ac:dyDescent="0.35">
      <c r="A281" s="4"/>
    </row>
    <row r="282" spans="1:1" x14ac:dyDescent="0.35">
      <c r="A282" s="4"/>
    </row>
    <row r="283" spans="1:1" x14ac:dyDescent="0.35">
      <c r="A283" s="4"/>
    </row>
    <row r="284" spans="1:1" x14ac:dyDescent="0.35">
      <c r="A284" s="4"/>
    </row>
    <row r="285" spans="1:1" x14ac:dyDescent="0.35">
      <c r="A285" s="4"/>
    </row>
    <row r="286" spans="1:1" x14ac:dyDescent="0.35">
      <c r="A286" s="4"/>
    </row>
    <row r="287" spans="1:1" x14ac:dyDescent="0.35">
      <c r="A287" s="4"/>
    </row>
    <row r="288" spans="1:1" x14ac:dyDescent="0.35">
      <c r="A288" s="4"/>
    </row>
    <row r="289" spans="1:1" x14ac:dyDescent="0.35">
      <c r="A289" s="4"/>
    </row>
    <row r="290" spans="1:1" x14ac:dyDescent="0.35">
      <c r="A290" s="4"/>
    </row>
    <row r="291" spans="1:1" x14ac:dyDescent="0.35">
      <c r="A291" s="4"/>
    </row>
    <row r="292" spans="1:1" x14ac:dyDescent="0.35">
      <c r="A292" s="4"/>
    </row>
    <row r="293" spans="1:1" x14ac:dyDescent="0.35">
      <c r="A293" s="4"/>
    </row>
    <row r="294" spans="1:1" x14ac:dyDescent="0.35">
      <c r="A294" s="4"/>
    </row>
    <row r="295" spans="1:1" x14ac:dyDescent="0.35">
      <c r="A295" s="4"/>
    </row>
    <row r="296" spans="1:1" x14ac:dyDescent="0.35">
      <c r="A296" s="4"/>
    </row>
    <row r="297" spans="1:1" x14ac:dyDescent="0.35">
      <c r="A297" s="4"/>
    </row>
    <row r="298" spans="1:1" x14ac:dyDescent="0.35">
      <c r="A298" s="4"/>
    </row>
    <row r="299" spans="1:1" x14ac:dyDescent="0.35">
      <c r="A299" s="4"/>
    </row>
    <row r="300" spans="1:1" x14ac:dyDescent="0.35">
      <c r="A300" s="4"/>
    </row>
    <row r="301" spans="1:1" x14ac:dyDescent="0.35">
      <c r="A301" s="4"/>
    </row>
    <row r="302" spans="1:1" x14ac:dyDescent="0.35">
      <c r="A302" s="4"/>
    </row>
    <row r="303" spans="1:1" x14ac:dyDescent="0.35">
      <c r="A303" s="4"/>
    </row>
    <row r="304" spans="1:1" x14ac:dyDescent="0.35">
      <c r="A304" s="4"/>
    </row>
    <row r="305" spans="1:1" x14ac:dyDescent="0.35">
      <c r="A305" s="4"/>
    </row>
    <row r="306" spans="1:1" x14ac:dyDescent="0.35">
      <c r="A306" s="4"/>
    </row>
    <row r="307" spans="1:1" x14ac:dyDescent="0.35">
      <c r="A307" s="4"/>
    </row>
    <row r="308" spans="1:1" x14ac:dyDescent="0.35">
      <c r="A308" s="4"/>
    </row>
    <row r="309" spans="1:1" x14ac:dyDescent="0.35">
      <c r="A309" s="4"/>
    </row>
    <row r="310" spans="1:1" x14ac:dyDescent="0.35">
      <c r="A310" s="4"/>
    </row>
    <row r="311" spans="1:1" x14ac:dyDescent="0.35">
      <c r="A311" s="4"/>
    </row>
  </sheetData>
  <pageMargins left="0.7" right="0.7" top="0.75" bottom="0.75" header="0.3" footer="0.3"/>
  <pageSetup paperSize="9" orientation="portrait" horizontalDpi="300" verticalDpi="300"/>
  <ignoredErrors>
    <ignoredError sqref="A10:A17 A26:A33 A42:A49 A58:A65 A74:A81 A90:A97 A106:A113 A122:A129 A138:A145 A154:A161" numberStoredAsText="1"/>
  </ignoredErrors>
  <tableParts count="10">
    <tablePart r:id="rId1"/>
    <tablePart r:id="rId2"/>
    <tablePart r:id="rId3"/>
    <tablePart r:id="rId4"/>
    <tablePart r:id="rId5"/>
    <tablePart r:id="rId6"/>
    <tablePart r:id="rId7"/>
    <tablePart r:id="rId8"/>
    <tablePart r:id="rId9"/>
    <tablePart r:id="rId10"/>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73"/>
  <sheetViews>
    <sheetView showGridLines="0" workbookViewId="0"/>
  </sheetViews>
  <sheetFormatPr defaultColWidth="11.53515625" defaultRowHeight="15.5" x14ac:dyDescent="0.35"/>
  <cols>
    <col min="1" max="1" width="35.69140625" customWidth="1"/>
    <col min="2" max="9" width="12.69140625" customWidth="1"/>
  </cols>
  <sheetData>
    <row r="1" spans="1:9" ht="19.5" x14ac:dyDescent="0.45">
      <c r="A1" s="1" t="s">
        <v>231</v>
      </c>
    </row>
    <row r="2" spans="1:9" x14ac:dyDescent="0.35">
      <c r="A2" t="s">
        <v>49</v>
      </c>
    </row>
    <row r="3" spans="1:9" x14ac:dyDescent="0.35">
      <c r="A3" t="s">
        <v>50</v>
      </c>
    </row>
    <row r="4" spans="1:9" x14ac:dyDescent="0.35">
      <c r="A4" t="s">
        <v>116</v>
      </c>
    </row>
    <row r="5" spans="1:9" x14ac:dyDescent="0.35">
      <c r="A5" t="s">
        <v>52</v>
      </c>
    </row>
    <row r="6" spans="1:9" x14ac:dyDescent="0.35">
      <c r="A6" t="s">
        <v>53</v>
      </c>
    </row>
    <row r="7" spans="1:9" x14ac:dyDescent="0.35">
      <c r="A7" s="11" t="s">
        <v>241</v>
      </c>
    </row>
    <row r="8" spans="1:9" ht="124" x14ac:dyDescent="0.35">
      <c r="A8" s="3" t="s">
        <v>232</v>
      </c>
      <c r="B8" s="5" t="s">
        <v>55</v>
      </c>
      <c r="C8" s="5" t="s">
        <v>56</v>
      </c>
      <c r="D8" s="5" t="s">
        <v>57</v>
      </c>
      <c r="E8" s="5" t="s">
        <v>58</v>
      </c>
      <c r="F8" s="5" t="s">
        <v>59</v>
      </c>
      <c r="G8" s="5" t="s">
        <v>60</v>
      </c>
      <c r="H8" s="5" t="s">
        <v>61</v>
      </c>
      <c r="I8" s="5" t="s">
        <v>62</v>
      </c>
    </row>
    <row r="9" spans="1:9" x14ac:dyDescent="0.35">
      <c r="A9" s="4" t="s">
        <v>233</v>
      </c>
      <c r="B9" s="6">
        <v>63030</v>
      </c>
      <c r="C9" s="7">
        <v>0.42</v>
      </c>
      <c r="D9" s="6">
        <v>57230</v>
      </c>
      <c r="E9" s="6">
        <v>36880</v>
      </c>
      <c r="F9" s="6">
        <v>20350</v>
      </c>
      <c r="G9" s="7">
        <v>0.43</v>
      </c>
      <c r="H9" s="7">
        <v>0.64</v>
      </c>
      <c r="I9" s="7">
        <v>0.36</v>
      </c>
    </row>
    <row r="10" spans="1:9" x14ac:dyDescent="0.35">
      <c r="A10" s="4" t="s">
        <v>234</v>
      </c>
      <c r="B10" s="6">
        <v>49415</v>
      </c>
      <c r="C10" s="7">
        <v>0.33</v>
      </c>
      <c r="D10" s="6">
        <v>44865</v>
      </c>
      <c r="E10" s="6">
        <v>28615</v>
      </c>
      <c r="F10" s="6">
        <v>16245</v>
      </c>
      <c r="G10" s="7">
        <v>0.33</v>
      </c>
      <c r="H10" s="7">
        <v>0.64</v>
      </c>
      <c r="I10" s="7">
        <v>0.36</v>
      </c>
    </row>
    <row r="11" spans="1:9" x14ac:dyDescent="0.35">
      <c r="A11" s="4" t="s">
        <v>235</v>
      </c>
      <c r="B11" s="6">
        <v>13740</v>
      </c>
      <c r="C11" s="7">
        <v>0.09</v>
      </c>
      <c r="D11" s="6">
        <v>12480</v>
      </c>
      <c r="E11" s="6">
        <v>8050</v>
      </c>
      <c r="F11" s="6">
        <v>4430</v>
      </c>
      <c r="G11" s="7">
        <v>0.09</v>
      </c>
      <c r="H11" s="7">
        <v>0.65</v>
      </c>
      <c r="I11" s="7">
        <v>0.35</v>
      </c>
    </row>
    <row r="12" spans="1:9" x14ac:dyDescent="0.35">
      <c r="A12" s="4" t="s">
        <v>236</v>
      </c>
      <c r="B12" s="6">
        <v>910</v>
      </c>
      <c r="C12" s="7">
        <v>0.01</v>
      </c>
      <c r="D12" s="6">
        <v>830</v>
      </c>
      <c r="E12" s="6">
        <v>545</v>
      </c>
      <c r="F12" s="6">
        <v>285</v>
      </c>
      <c r="G12" s="7">
        <v>0.01</v>
      </c>
      <c r="H12" s="7">
        <v>0.66</v>
      </c>
      <c r="I12" s="7">
        <v>0.34</v>
      </c>
    </row>
    <row r="13" spans="1:9" x14ac:dyDescent="0.35">
      <c r="A13" s="4" t="s">
        <v>237</v>
      </c>
      <c r="B13" s="6">
        <v>1980</v>
      </c>
      <c r="C13" s="7">
        <v>0.01</v>
      </c>
      <c r="D13" s="6">
        <v>1805</v>
      </c>
      <c r="E13" s="6">
        <v>1210</v>
      </c>
      <c r="F13" s="6">
        <v>595</v>
      </c>
      <c r="G13" s="7">
        <v>0.01</v>
      </c>
      <c r="H13" s="7">
        <v>0.67</v>
      </c>
      <c r="I13" s="7">
        <v>0.33</v>
      </c>
    </row>
    <row r="14" spans="1:9" x14ac:dyDescent="0.35">
      <c r="A14" s="4" t="s">
        <v>238</v>
      </c>
      <c r="B14" s="6">
        <v>13965</v>
      </c>
      <c r="C14" s="7">
        <v>0.09</v>
      </c>
      <c r="D14" s="6">
        <v>12600</v>
      </c>
      <c r="E14" s="6">
        <v>8245</v>
      </c>
      <c r="F14" s="6">
        <v>4355</v>
      </c>
      <c r="G14" s="7">
        <v>0.09</v>
      </c>
      <c r="H14" s="7">
        <v>0.65</v>
      </c>
      <c r="I14" s="7">
        <v>0.35</v>
      </c>
    </row>
    <row r="15" spans="1:9" x14ac:dyDescent="0.35">
      <c r="A15" s="4" t="s">
        <v>239</v>
      </c>
      <c r="B15" s="6">
        <v>2040</v>
      </c>
      <c r="C15" s="7">
        <v>0.01</v>
      </c>
      <c r="D15" s="6">
        <v>1845</v>
      </c>
      <c r="E15" s="6">
        <v>1230</v>
      </c>
      <c r="F15" s="6">
        <v>620</v>
      </c>
      <c r="G15" s="7">
        <v>0.01</v>
      </c>
      <c r="H15" s="7">
        <v>0.66</v>
      </c>
      <c r="I15" s="7">
        <v>0.34</v>
      </c>
    </row>
    <row r="16" spans="1:9" x14ac:dyDescent="0.35">
      <c r="A16" s="4" t="s">
        <v>240</v>
      </c>
      <c r="B16" s="6">
        <v>2530</v>
      </c>
      <c r="C16" s="7">
        <v>0.02</v>
      </c>
      <c r="D16" s="6">
        <v>2270</v>
      </c>
      <c r="E16" s="6">
        <v>1510</v>
      </c>
      <c r="F16" s="6">
        <v>760</v>
      </c>
      <c r="G16" s="7">
        <v>0.02</v>
      </c>
      <c r="H16" s="7">
        <v>0.66</v>
      </c>
      <c r="I16" s="7">
        <v>0.34</v>
      </c>
    </row>
    <row r="17" spans="1:9" x14ac:dyDescent="0.35">
      <c r="A17" s="4" t="s">
        <v>219</v>
      </c>
      <c r="B17" s="6">
        <v>125</v>
      </c>
      <c r="C17" s="7">
        <v>0</v>
      </c>
      <c r="D17" s="6">
        <v>115</v>
      </c>
      <c r="E17" s="6">
        <v>85</v>
      </c>
      <c r="F17" s="6">
        <v>30</v>
      </c>
      <c r="G17" s="7">
        <v>0</v>
      </c>
      <c r="H17" s="7">
        <v>0.72</v>
      </c>
      <c r="I17" s="7">
        <v>0.28000000000000003</v>
      </c>
    </row>
    <row r="18" spans="1:9" x14ac:dyDescent="0.35">
      <c r="A18" s="4" t="s">
        <v>220</v>
      </c>
      <c r="B18" s="6">
        <v>905</v>
      </c>
      <c r="C18" s="7">
        <v>0.01</v>
      </c>
      <c r="D18" s="6">
        <v>535</v>
      </c>
      <c r="E18" s="6">
        <v>230</v>
      </c>
      <c r="F18" s="6">
        <v>305</v>
      </c>
      <c r="G18" s="7">
        <v>0</v>
      </c>
      <c r="H18" s="7">
        <v>0.43</v>
      </c>
      <c r="I18" s="7">
        <v>0.56999999999999995</v>
      </c>
    </row>
    <row r="19" spans="1:9" x14ac:dyDescent="0.35">
      <c r="A19" s="8" t="s">
        <v>71</v>
      </c>
      <c r="B19" s="9">
        <v>148645</v>
      </c>
      <c r="C19" s="10">
        <v>1</v>
      </c>
      <c r="D19" s="9">
        <v>134585</v>
      </c>
      <c r="E19" s="9">
        <v>86605</v>
      </c>
      <c r="F19" s="9">
        <v>47980</v>
      </c>
      <c r="G19" s="10">
        <v>1</v>
      </c>
      <c r="H19" s="10">
        <v>0.64</v>
      </c>
      <c r="I19" s="10">
        <v>0.36</v>
      </c>
    </row>
    <row r="21" spans="1:9" x14ac:dyDescent="0.35">
      <c r="A21" s="11" t="s">
        <v>242</v>
      </c>
    </row>
    <row r="22" spans="1:9" ht="124" x14ac:dyDescent="0.35">
      <c r="A22" s="3" t="s">
        <v>232</v>
      </c>
      <c r="B22" s="5" t="s">
        <v>55</v>
      </c>
      <c r="C22" s="5" t="s">
        <v>56</v>
      </c>
      <c r="D22" s="5" t="s">
        <v>57</v>
      </c>
      <c r="E22" s="5" t="s">
        <v>58</v>
      </c>
      <c r="F22" s="5" t="s">
        <v>59</v>
      </c>
      <c r="G22" s="5" t="s">
        <v>60</v>
      </c>
      <c r="H22" s="5" t="s">
        <v>61</v>
      </c>
      <c r="I22" s="5" t="s">
        <v>62</v>
      </c>
    </row>
    <row r="23" spans="1:9" x14ac:dyDescent="0.35">
      <c r="A23" s="4" t="s">
        <v>233</v>
      </c>
      <c r="B23" s="6">
        <v>25950</v>
      </c>
      <c r="C23" s="7">
        <v>0.42</v>
      </c>
      <c r="D23" s="6">
        <v>23490</v>
      </c>
      <c r="E23" s="6">
        <v>11420</v>
      </c>
      <c r="F23" s="6">
        <v>12070</v>
      </c>
      <c r="G23" s="7">
        <v>0.42</v>
      </c>
      <c r="H23" s="7">
        <v>0.49</v>
      </c>
      <c r="I23" s="7">
        <v>0.51</v>
      </c>
    </row>
    <row r="24" spans="1:9" x14ac:dyDescent="0.35">
      <c r="A24" s="4" t="s">
        <v>234</v>
      </c>
      <c r="B24" s="6">
        <v>20855</v>
      </c>
      <c r="C24" s="7">
        <v>0.34</v>
      </c>
      <c r="D24" s="6">
        <v>19090</v>
      </c>
      <c r="E24" s="6">
        <v>9080</v>
      </c>
      <c r="F24" s="6">
        <v>10005</v>
      </c>
      <c r="G24" s="7">
        <v>0.34</v>
      </c>
      <c r="H24" s="7">
        <v>0.48</v>
      </c>
      <c r="I24" s="7">
        <v>0.52</v>
      </c>
    </row>
    <row r="25" spans="1:9" x14ac:dyDescent="0.35">
      <c r="A25" s="4" t="s">
        <v>235</v>
      </c>
      <c r="B25" s="6">
        <v>5760</v>
      </c>
      <c r="C25" s="7">
        <v>0.09</v>
      </c>
      <c r="D25" s="6">
        <v>5250</v>
      </c>
      <c r="E25" s="6">
        <v>2475</v>
      </c>
      <c r="F25" s="6">
        <v>2775</v>
      </c>
      <c r="G25" s="7">
        <v>0.09</v>
      </c>
      <c r="H25" s="7">
        <v>0.47</v>
      </c>
      <c r="I25" s="7">
        <v>0.53</v>
      </c>
    </row>
    <row r="26" spans="1:9" x14ac:dyDescent="0.35">
      <c r="A26" s="4" t="s">
        <v>236</v>
      </c>
      <c r="B26" s="6">
        <v>410</v>
      </c>
      <c r="C26" s="7">
        <v>0.01</v>
      </c>
      <c r="D26" s="6">
        <v>365</v>
      </c>
      <c r="E26" s="6">
        <v>180</v>
      </c>
      <c r="F26" s="6">
        <v>185</v>
      </c>
      <c r="G26" s="7">
        <v>0.01</v>
      </c>
      <c r="H26" s="7">
        <v>0.49</v>
      </c>
      <c r="I26" s="7">
        <v>0.51</v>
      </c>
    </row>
    <row r="27" spans="1:9" x14ac:dyDescent="0.35">
      <c r="A27" s="4" t="s">
        <v>237</v>
      </c>
      <c r="B27" s="6">
        <v>780</v>
      </c>
      <c r="C27" s="7">
        <v>0.01</v>
      </c>
      <c r="D27" s="6">
        <v>715</v>
      </c>
      <c r="E27" s="6">
        <v>365</v>
      </c>
      <c r="F27" s="6">
        <v>350</v>
      </c>
      <c r="G27" s="7">
        <v>0.01</v>
      </c>
      <c r="H27" s="7">
        <v>0.51</v>
      </c>
      <c r="I27" s="7">
        <v>0.49</v>
      </c>
    </row>
    <row r="28" spans="1:9" x14ac:dyDescent="0.35">
      <c r="A28" s="4" t="s">
        <v>238</v>
      </c>
      <c r="B28" s="6">
        <v>5915</v>
      </c>
      <c r="C28" s="7">
        <v>0.1</v>
      </c>
      <c r="D28" s="6">
        <v>5390</v>
      </c>
      <c r="E28" s="6">
        <v>2690</v>
      </c>
      <c r="F28" s="6">
        <v>2695</v>
      </c>
      <c r="G28" s="7">
        <v>0.1</v>
      </c>
      <c r="H28" s="7">
        <v>0.5</v>
      </c>
      <c r="I28" s="7">
        <v>0.5</v>
      </c>
    </row>
    <row r="29" spans="1:9" x14ac:dyDescent="0.35">
      <c r="A29" s="4" t="s">
        <v>239</v>
      </c>
      <c r="B29" s="6">
        <v>825</v>
      </c>
      <c r="C29" s="7">
        <v>0.01</v>
      </c>
      <c r="D29" s="6">
        <v>755</v>
      </c>
      <c r="E29" s="6">
        <v>390</v>
      </c>
      <c r="F29" s="6">
        <v>370</v>
      </c>
      <c r="G29" s="7">
        <v>0.01</v>
      </c>
      <c r="H29" s="7">
        <v>0.51</v>
      </c>
      <c r="I29" s="7">
        <v>0.49</v>
      </c>
    </row>
    <row r="30" spans="1:9" x14ac:dyDescent="0.35">
      <c r="A30" s="4" t="s">
        <v>240</v>
      </c>
      <c r="B30" s="6">
        <v>1065</v>
      </c>
      <c r="C30" s="7">
        <v>0.02</v>
      </c>
      <c r="D30" s="6">
        <v>960</v>
      </c>
      <c r="E30" s="6">
        <v>490</v>
      </c>
      <c r="F30" s="6">
        <v>470</v>
      </c>
      <c r="G30" s="7">
        <v>0.02</v>
      </c>
      <c r="H30" s="7">
        <v>0.51</v>
      </c>
      <c r="I30" s="7">
        <v>0.49</v>
      </c>
    </row>
    <row r="31" spans="1:9" x14ac:dyDescent="0.35">
      <c r="A31" s="4" t="s">
        <v>219</v>
      </c>
      <c r="B31" s="6">
        <v>30</v>
      </c>
      <c r="C31" s="7">
        <v>0</v>
      </c>
      <c r="D31" s="6">
        <v>25</v>
      </c>
      <c r="E31" s="6">
        <v>15</v>
      </c>
      <c r="F31" s="6">
        <v>10</v>
      </c>
      <c r="G31" s="7">
        <v>0</v>
      </c>
      <c r="H31" s="7">
        <v>0.54</v>
      </c>
      <c r="I31" s="7">
        <v>0.46</v>
      </c>
    </row>
    <row r="32" spans="1:9" x14ac:dyDescent="0.35">
      <c r="A32" s="4" t="s">
        <v>220</v>
      </c>
      <c r="B32" s="6">
        <v>225</v>
      </c>
      <c r="C32" s="7">
        <v>0</v>
      </c>
      <c r="D32" s="6">
        <v>140</v>
      </c>
      <c r="E32" s="6">
        <v>35</v>
      </c>
      <c r="F32" s="6">
        <v>100</v>
      </c>
      <c r="G32" s="7">
        <v>0</v>
      </c>
      <c r="H32" s="7">
        <v>0.26</v>
      </c>
      <c r="I32" s="7">
        <v>0.74</v>
      </c>
    </row>
    <row r="33" spans="1:9" x14ac:dyDescent="0.35">
      <c r="A33" s="8" t="s">
        <v>71</v>
      </c>
      <c r="B33" s="9">
        <v>61810</v>
      </c>
      <c r="C33" s="10">
        <v>1</v>
      </c>
      <c r="D33" s="9">
        <v>56175</v>
      </c>
      <c r="E33" s="9">
        <v>27140</v>
      </c>
      <c r="F33" s="9">
        <v>29035</v>
      </c>
      <c r="G33" s="10">
        <v>1</v>
      </c>
      <c r="H33" s="10">
        <v>0.48</v>
      </c>
      <c r="I33" s="10">
        <v>0.52</v>
      </c>
    </row>
    <row r="35" spans="1:9" x14ac:dyDescent="0.35">
      <c r="A35" s="11" t="s">
        <v>243</v>
      </c>
    </row>
    <row r="36" spans="1:9" ht="124" x14ac:dyDescent="0.35">
      <c r="A36" s="3" t="s">
        <v>232</v>
      </c>
      <c r="B36" s="5" t="s">
        <v>55</v>
      </c>
      <c r="C36" s="5" t="s">
        <v>56</v>
      </c>
      <c r="D36" s="5" t="s">
        <v>57</v>
      </c>
      <c r="E36" s="5" t="s">
        <v>58</v>
      </c>
      <c r="F36" s="5" t="s">
        <v>59</v>
      </c>
      <c r="G36" s="5" t="s">
        <v>60</v>
      </c>
      <c r="H36" s="5" t="s">
        <v>61</v>
      </c>
      <c r="I36" s="5" t="s">
        <v>62</v>
      </c>
    </row>
    <row r="37" spans="1:9" x14ac:dyDescent="0.35">
      <c r="A37" s="4" t="s">
        <v>233</v>
      </c>
      <c r="B37" s="6">
        <v>10785</v>
      </c>
      <c r="C37" s="7">
        <v>0.44</v>
      </c>
      <c r="D37" s="6">
        <v>10550</v>
      </c>
      <c r="E37" s="6">
        <v>7150</v>
      </c>
      <c r="F37" s="6">
        <v>3400</v>
      </c>
      <c r="G37" s="7">
        <v>0.44</v>
      </c>
      <c r="H37" s="7">
        <v>0.68</v>
      </c>
      <c r="I37" s="7">
        <v>0.32</v>
      </c>
    </row>
    <row r="38" spans="1:9" x14ac:dyDescent="0.35">
      <c r="A38" s="4" t="s">
        <v>234</v>
      </c>
      <c r="B38" s="6">
        <v>7975</v>
      </c>
      <c r="C38" s="7">
        <v>0.33</v>
      </c>
      <c r="D38" s="6">
        <v>7855</v>
      </c>
      <c r="E38" s="6">
        <v>5335</v>
      </c>
      <c r="F38" s="6">
        <v>2520</v>
      </c>
      <c r="G38" s="7">
        <v>0.33</v>
      </c>
      <c r="H38" s="7">
        <v>0.68</v>
      </c>
      <c r="I38" s="7">
        <v>0.32</v>
      </c>
    </row>
    <row r="39" spans="1:9" x14ac:dyDescent="0.35">
      <c r="A39" s="4" t="s">
        <v>235</v>
      </c>
      <c r="B39" s="6">
        <v>2105</v>
      </c>
      <c r="C39" s="7">
        <v>0.09</v>
      </c>
      <c r="D39" s="6">
        <v>2075</v>
      </c>
      <c r="E39" s="6">
        <v>1445</v>
      </c>
      <c r="F39" s="6">
        <v>630</v>
      </c>
      <c r="G39" s="7">
        <v>0.09</v>
      </c>
      <c r="H39" s="7">
        <v>0.7</v>
      </c>
      <c r="I39" s="7">
        <v>0.3</v>
      </c>
    </row>
    <row r="40" spans="1:9" x14ac:dyDescent="0.35">
      <c r="A40" s="4" t="s">
        <v>236</v>
      </c>
      <c r="B40" s="6">
        <v>135</v>
      </c>
      <c r="C40" s="7">
        <v>0.01</v>
      </c>
      <c r="D40" s="6">
        <v>135</v>
      </c>
      <c r="E40" s="6">
        <v>95</v>
      </c>
      <c r="F40" s="6">
        <v>45</v>
      </c>
      <c r="G40" s="7">
        <v>0.01</v>
      </c>
      <c r="H40" s="7">
        <v>0.68</v>
      </c>
      <c r="I40" s="7">
        <v>0.32</v>
      </c>
    </row>
    <row r="41" spans="1:9" x14ac:dyDescent="0.35">
      <c r="A41" s="4" t="s">
        <v>237</v>
      </c>
      <c r="B41" s="6">
        <v>345</v>
      </c>
      <c r="C41" s="7">
        <v>0.01</v>
      </c>
      <c r="D41" s="6">
        <v>345</v>
      </c>
      <c r="E41" s="6">
        <v>230</v>
      </c>
      <c r="F41" s="6">
        <v>110</v>
      </c>
      <c r="G41" s="7">
        <v>0.01</v>
      </c>
      <c r="H41" s="7">
        <v>0.68</v>
      </c>
      <c r="I41" s="7">
        <v>0.32</v>
      </c>
    </row>
    <row r="42" spans="1:9" x14ac:dyDescent="0.35">
      <c r="A42" s="4" t="s">
        <v>238</v>
      </c>
      <c r="B42" s="6">
        <v>2085</v>
      </c>
      <c r="C42" s="7">
        <v>0.09</v>
      </c>
      <c r="D42" s="6">
        <v>2055</v>
      </c>
      <c r="E42" s="6">
        <v>1400</v>
      </c>
      <c r="F42" s="6">
        <v>655</v>
      </c>
      <c r="G42" s="7">
        <v>0.09</v>
      </c>
      <c r="H42" s="7">
        <v>0.68</v>
      </c>
      <c r="I42" s="7">
        <v>0.32</v>
      </c>
    </row>
    <row r="43" spans="1:9" x14ac:dyDescent="0.35">
      <c r="A43" s="4" t="s">
        <v>239</v>
      </c>
      <c r="B43" s="6">
        <v>290</v>
      </c>
      <c r="C43" s="7">
        <v>0.01</v>
      </c>
      <c r="D43" s="6">
        <v>290</v>
      </c>
      <c r="E43" s="6">
        <v>195</v>
      </c>
      <c r="F43" s="6">
        <v>95</v>
      </c>
      <c r="G43" s="7">
        <v>0.01</v>
      </c>
      <c r="H43" s="7">
        <v>0.67</v>
      </c>
      <c r="I43" s="7">
        <v>0.33</v>
      </c>
    </row>
    <row r="44" spans="1:9" x14ac:dyDescent="0.35">
      <c r="A44" s="4" t="s">
        <v>240</v>
      </c>
      <c r="B44" s="6">
        <v>340</v>
      </c>
      <c r="C44" s="7">
        <v>0.01</v>
      </c>
      <c r="D44" s="6">
        <v>335</v>
      </c>
      <c r="E44" s="6">
        <v>225</v>
      </c>
      <c r="F44" s="6">
        <v>110</v>
      </c>
      <c r="G44" s="7">
        <v>0.01</v>
      </c>
      <c r="H44" s="7">
        <v>0.67</v>
      </c>
      <c r="I44" s="7">
        <v>0.33</v>
      </c>
    </row>
    <row r="45" spans="1:9" x14ac:dyDescent="0.35">
      <c r="A45" s="4" t="s">
        <v>219</v>
      </c>
      <c r="B45" s="6">
        <v>30</v>
      </c>
      <c r="C45" s="7">
        <v>0</v>
      </c>
      <c r="D45" s="6">
        <v>30</v>
      </c>
      <c r="E45" s="6">
        <v>25</v>
      </c>
      <c r="F45" s="6">
        <v>5</v>
      </c>
      <c r="G45" s="7">
        <v>0</v>
      </c>
      <c r="H45" s="7">
        <v>0.77</v>
      </c>
      <c r="I45" s="7">
        <v>0.23</v>
      </c>
    </row>
    <row r="46" spans="1:9" x14ac:dyDescent="0.35">
      <c r="A46" s="4" t="s">
        <v>220</v>
      </c>
      <c r="B46" s="6">
        <v>270</v>
      </c>
      <c r="C46" s="7">
        <v>0.01</v>
      </c>
      <c r="D46" s="6">
        <v>170</v>
      </c>
      <c r="E46" s="6">
        <v>70</v>
      </c>
      <c r="F46" s="6">
        <v>105</v>
      </c>
      <c r="G46" s="7">
        <v>0.01</v>
      </c>
      <c r="H46" s="7">
        <v>0.4</v>
      </c>
      <c r="I46" s="7">
        <v>0.6</v>
      </c>
    </row>
    <row r="47" spans="1:9" x14ac:dyDescent="0.35">
      <c r="A47" s="8" t="s">
        <v>71</v>
      </c>
      <c r="B47" s="9">
        <v>24365</v>
      </c>
      <c r="C47" s="10">
        <v>1</v>
      </c>
      <c r="D47" s="9">
        <v>23845</v>
      </c>
      <c r="E47" s="9">
        <v>16165</v>
      </c>
      <c r="F47" s="9">
        <v>7680</v>
      </c>
      <c r="G47" s="10">
        <v>1</v>
      </c>
      <c r="H47" s="10">
        <v>0.68</v>
      </c>
      <c r="I47" s="10">
        <v>0.32</v>
      </c>
    </row>
    <row r="48" spans="1:9" x14ac:dyDescent="0.35">
      <c r="A48" s="4"/>
    </row>
    <row r="49" spans="1:9" x14ac:dyDescent="0.35">
      <c r="A49" s="11" t="s">
        <v>244</v>
      </c>
    </row>
    <row r="50" spans="1:9" ht="124" x14ac:dyDescent="0.35">
      <c r="A50" s="3" t="s">
        <v>232</v>
      </c>
      <c r="B50" s="5" t="s">
        <v>55</v>
      </c>
      <c r="C50" s="5" t="s">
        <v>56</v>
      </c>
      <c r="D50" s="5" t="s">
        <v>57</v>
      </c>
      <c r="E50" s="5" t="s">
        <v>58</v>
      </c>
      <c r="F50" s="5" t="s">
        <v>59</v>
      </c>
      <c r="G50" s="5" t="s">
        <v>60</v>
      </c>
      <c r="H50" s="5" t="s">
        <v>61</v>
      </c>
      <c r="I50" s="5" t="s">
        <v>62</v>
      </c>
    </row>
    <row r="51" spans="1:9" x14ac:dyDescent="0.35">
      <c r="A51" s="4" t="s">
        <v>233</v>
      </c>
      <c r="B51" s="6">
        <v>4620</v>
      </c>
      <c r="C51" s="7">
        <v>0.4</v>
      </c>
      <c r="D51" s="6">
        <v>3130</v>
      </c>
      <c r="E51" s="6">
        <v>2575</v>
      </c>
      <c r="F51" s="6">
        <v>555</v>
      </c>
      <c r="G51" s="7">
        <v>0.4</v>
      </c>
      <c r="H51" s="7">
        <v>0.82</v>
      </c>
      <c r="I51" s="7">
        <v>0.18</v>
      </c>
    </row>
    <row r="52" spans="1:9" x14ac:dyDescent="0.35">
      <c r="A52" s="4" t="s">
        <v>234</v>
      </c>
      <c r="B52" s="6">
        <v>3865</v>
      </c>
      <c r="C52" s="7">
        <v>0.34</v>
      </c>
      <c r="D52" s="6">
        <v>2635</v>
      </c>
      <c r="E52" s="6">
        <v>2205</v>
      </c>
      <c r="F52" s="6">
        <v>425</v>
      </c>
      <c r="G52" s="7">
        <v>0.34</v>
      </c>
      <c r="H52" s="7">
        <v>0.84</v>
      </c>
      <c r="I52" s="7">
        <v>0.16</v>
      </c>
    </row>
    <row r="53" spans="1:9" x14ac:dyDescent="0.35">
      <c r="A53" s="4" t="s">
        <v>235</v>
      </c>
      <c r="B53" s="6">
        <v>1180</v>
      </c>
      <c r="C53" s="7">
        <v>0.1</v>
      </c>
      <c r="D53" s="6">
        <v>830</v>
      </c>
      <c r="E53" s="6">
        <v>710</v>
      </c>
      <c r="F53" s="6">
        <v>125</v>
      </c>
      <c r="G53" s="7">
        <v>0.11</v>
      </c>
      <c r="H53" s="7">
        <v>0.85</v>
      </c>
      <c r="I53" s="7">
        <v>0.15</v>
      </c>
    </row>
    <row r="54" spans="1:9" x14ac:dyDescent="0.35">
      <c r="A54" s="4" t="s">
        <v>236</v>
      </c>
      <c r="B54" s="6">
        <v>70</v>
      </c>
      <c r="C54" s="7">
        <v>0.01</v>
      </c>
      <c r="D54" s="6">
        <v>50</v>
      </c>
      <c r="E54" s="6">
        <v>45</v>
      </c>
      <c r="F54" s="6">
        <v>5</v>
      </c>
      <c r="G54" s="7">
        <v>0.01</v>
      </c>
      <c r="H54" s="7">
        <v>0.88</v>
      </c>
      <c r="I54" s="7">
        <v>0.12</v>
      </c>
    </row>
    <row r="55" spans="1:9" x14ac:dyDescent="0.35">
      <c r="A55" s="4" t="s">
        <v>237</v>
      </c>
      <c r="B55" s="6">
        <v>110</v>
      </c>
      <c r="C55" s="7">
        <v>0.01</v>
      </c>
      <c r="D55" s="6">
        <v>65</v>
      </c>
      <c r="E55" s="6">
        <v>60</v>
      </c>
      <c r="F55" s="6">
        <v>10</v>
      </c>
      <c r="G55" s="7">
        <v>0.01</v>
      </c>
      <c r="H55" s="7">
        <v>0.88</v>
      </c>
      <c r="I55" s="7">
        <v>0.12</v>
      </c>
    </row>
    <row r="56" spans="1:9" x14ac:dyDescent="0.35">
      <c r="A56" s="4" t="s">
        <v>238</v>
      </c>
      <c r="B56" s="6">
        <v>1205</v>
      </c>
      <c r="C56" s="7">
        <v>0.1</v>
      </c>
      <c r="D56" s="6">
        <v>835</v>
      </c>
      <c r="E56" s="6">
        <v>700</v>
      </c>
      <c r="F56" s="6">
        <v>135</v>
      </c>
      <c r="G56" s="7">
        <v>0.11</v>
      </c>
      <c r="H56" s="7">
        <v>0.84</v>
      </c>
      <c r="I56" s="7">
        <v>0.16</v>
      </c>
    </row>
    <row r="57" spans="1:9" x14ac:dyDescent="0.35">
      <c r="A57" s="4" t="s">
        <v>239</v>
      </c>
      <c r="B57" s="6">
        <v>210</v>
      </c>
      <c r="C57" s="7">
        <v>0.02</v>
      </c>
      <c r="D57" s="6">
        <v>140</v>
      </c>
      <c r="E57" s="6">
        <v>125</v>
      </c>
      <c r="F57" s="6">
        <v>15</v>
      </c>
      <c r="G57" s="7">
        <v>0.02</v>
      </c>
      <c r="H57" s="7">
        <v>0.89</v>
      </c>
      <c r="I57" s="7">
        <v>0.11</v>
      </c>
    </row>
    <row r="58" spans="1:9" x14ac:dyDescent="0.35">
      <c r="A58" s="4" t="s">
        <v>240</v>
      </c>
      <c r="B58" s="6">
        <v>225</v>
      </c>
      <c r="C58" s="7">
        <v>0.02</v>
      </c>
      <c r="D58" s="6">
        <v>145</v>
      </c>
      <c r="E58" s="6">
        <v>125</v>
      </c>
      <c r="F58" s="6">
        <v>20</v>
      </c>
      <c r="G58" s="7">
        <v>0.02</v>
      </c>
      <c r="H58" s="7">
        <v>0.85</v>
      </c>
      <c r="I58" s="7">
        <v>0.15</v>
      </c>
    </row>
    <row r="59" spans="1:9" x14ac:dyDescent="0.35">
      <c r="A59" s="4" t="s">
        <v>219</v>
      </c>
      <c r="B59" s="6">
        <v>10</v>
      </c>
      <c r="C59" s="7">
        <v>0</v>
      </c>
      <c r="D59" s="6">
        <v>10</v>
      </c>
      <c r="E59" s="6" t="s">
        <v>76</v>
      </c>
      <c r="F59" s="6" t="s">
        <v>76</v>
      </c>
      <c r="G59" s="7">
        <v>0</v>
      </c>
      <c r="H59" s="6" t="s">
        <v>76</v>
      </c>
      <c r="I59" s="7" t="s">
        <v>76</v>
      </c>
    </row>
    <row r="60" spans="1:9" x14ac:dyDescent="0.35">
      <c r="A60" s="4" t="s">
        <v>220</v>
      </c>
      <c r="B60" s="6">
        <v>25</v>
      </c>
      <c r="C60" s="7">
        <v>0</v>
      </c>
      <c r="D60" s="6">
        <v>20</v>
      </c>
      <c r="E60" s="6">
        <v>15</v>
      </c>
      <c r="F60" s="6">
        <v>5</v>
      </c>
      <c r="G60" s="7">
        <v>0</v>
      </c>
      <c r="H60" s="7">
        <v>0.8</v>
      </c>
      <c r="I60" s="7">
        <v>0.2</v>
      </c>
    </row>
    <row r="61" spans="1:9" x14ac:dyDescent="0.35">
      <c r="A61" s="8" t="s">
        <v>71</v>
      </c>
      <c r="B61" s="9">
        <v>11525</v>
      </c>
      <c r="C61" s="10">
        <v>1</v>
      </c>
      <c r="D61" s="9">
        <v>7860</v>
      </c>
      <c r="E61" s="9">
        <v>6565</v>
      </c>
      <c r="F61" s="9">
        <v>1295</v>
      </c>
      <c r="G61" s="10">
        <v>1</v>
      </c>
      <c r="H61" s="10">
        <v>0.84</v>
      </c>
      <c r="I61" s="10">
        <v>0.16</v>
      </c>
    </row>
    <row r="62" spans="1:9" x14ac:dyDescent="0.35">
      <c r="A62" s="4"/>
    </row>
    <row r="63" spans="1:9" x14ac:dyDescent="0.35">
      <c r="A63" s="11" t="s">
        <v>245</v>
      </c>
    </row>
    <row r="64" spans="1:9" ht="124" x14ac:dyDescent="0.35">
      <c r="A64" s="3" t="s">
        <v>232</v>
      </c>
      <c r="B64" s="5" t="s">
        <v>55</v>
      </c>
      <c r="C64" s="5" t="s">
        <v>56</v>
      </c>
      <c r="D64" s="5" t="s">
        <v>57</v>
      </c>
      <c r="E64" s="5" t="s">
        <v>58</v>
      </c>
      <c r="F64" s="5" t="s">
        <v>59</v>
      </c>
      <c r="G64" s="5" t="s">
        <v>60</v>
      </c>
      <c r="H64" s="5" t="s">
        <v>61</v>
      </c>
      <c r="I64" s="5" t="s">
        <v>62</v>
      </c>
    </row>
    <row r="65" spans="1:9" x14ac:dyDescent="0.35">
      <c r="A65" s="4" t="s">
        <v>233</v>
      </c>
      <c r="B65" s="6">
        <v>5350</v>
      </c>
      <c r="C65" s="7">
        <v>0.39</v>
      </c>
      <c r="D65" s="6">
        <v>4265</v>
      </c>
      <c r="E65" s="6">
        <v>3425</v>
      </c>
      <c r="F65" s="6">
        <v>840</v>
      </c>
      <c r="G65" s="7">
        <v>0.39</v>
      </c>
      <c r="H65" s="7">
        <v>0.8</v>
      </c>
      <c r="I65" s="7">
        <v>0.2</v>
      </c>
    </row>
    <row r="66" spans="1:9" x14ac:dyDescent="0.35">
      <c r="A66" s="4" t="s">
        <v>234</v>
      </c>
      <c r="B66" s="6">
        <v>4720</v>
      </c>
      <c r="C66" s="7">
        <v>0.35</v>
      </c>
      <c r="D66" s="6">
        <v>3720</v>
      </c>
      <c r="E66" s="6">
        <v>3060</v>
      </c>
      <c r="F66" s="6">
        <v>665</v>
      </c>
      <c r="G66" s="7">
        <v>0.34</v>
      </c>
      <c r="H66" s="7">
        <v>0.82</v>
      </c>
      <c r="I66" s="7">
        <v>0.18</v>
      </c>
    </row>
    <row r="67" spans="1:9" x14ac:dyDescent="0.35">
      <c r="A67" s="4" t="s">
        <v>235</v>
      </c>
      <c r="B67" s="6">
        <v>1405</v>
      </c>
      <c r="C67" s="7">
        <v>0.1</v>
      </c>
      <c r="D67" s="6">
        <v>1120</v>
      </c>
      <c r="E67" s="6">
        <v>935</v>
      </c>
      <c r="F67" s="6">
        <v>185</v>
      </c>
      <c r="G67" s="7">
        <v>0.1</v>
      </c>
      <c r="H67" s="7">
        <v>0.84</v>
      </c>
      <c r="I67" s="7">
        <v>0.16</v>
      </c>
    </row>
    <row r="68" spans="1:9" x14ac:dyDescent="0.35">
      <c r="A68" s="4" t="s">
        <v>236</v>
      </c>
      <c r="B68" s="6">
        <v>70</v>
      </c>
      <c r="C68" s="7">
        <v>0.01</v>
      </c>
      <c r="D68" s="6">
        <v>55</v>
      </c>
      <c r="E68" s="6">
        <v>50</v>
      </c>
      <c r="F68" s="6">
        <v>5</v>
      </c>
      <c r="G68" s="7">
        <v>0.01</v>
      </c>
      <c r="H68" s="7">
        <v>0.91</v>
      </c>
      <c r="I68" s="7">
        <v>0.09</v>
      </c>
    </row>
    <row r="69" spans="1:9" x14ac:dyDescent="0.35">
      <c r="A69" s="4" t="s">
        <v>237</v>
      </c>
      <c r="B69" s="6">
        <v>180</v>
      </c>
      <c r="C69" s="7">
        <v>0.01</v>
      </c>
      <c r="D69" s="6">
        <v>140</v>
      </c>
      <c r="E69" s="6">
        <v>120</v>
      </c>
      <c r="F69" s="6">
        <v>20</v>
      </c>
      <c r="G69" s="7">
        <v>0.01</v>
      </c>
      <c r="H69" s="7">
        <v>0.85</v>
      </c>
      <c r="I69" s="7">
        <v>0.15</v>
      </c>
    </row>
    <row r="70" spans="1:9" x14ac:dyDescent="0.35">
      <c r="A70" s="4" t="s">
        <v>238</v>
      </c>
      <c r="B70" s="6">
        <v>1480</v>
      </c>
      <c r="C70" s="7">
        <v>0.11</v>
      </c>
      <c r="D70" s="6">
        <v>1165</v>
      </c>
      <c r="E70" s="6">
        <v>940</v>
      </c>
      <c r="F70" s="6">
        <v>225</v>
      </c>
      <c r="G70" s="7">
        <v>0.11</v>
      </c>
      <c r="H70" s="7">
        <v>0.81</v>
      </c>
      <c r="I70" s="7">
        <v>0.19</v>
      </c>
    </row>
    <row r="71" spans="1:9" x14ac:dyDescent="0.35">
      <c r="A71" s="4" t="s">
        <v>239</v>
      </c>
      <c r="B71" s="6">
        <v>200</v>
      </c>
      <c r="C71" s="7">
        <v>0.01</v>
      </c>
      <c r="D71" s="6">
        <v>155</v>
      </c>
      <c r="E71" s="6">
        <v>125</v>
      </c>
      <c r="F71" s="6">
        <v>30</v>
      </c>
      <c r="G71" s="7">
        <v>0.01</v>
      </c>
      <c r="H71" s="7">
        <v>0.81</v>
      </c>
      <c r="I71" s="7">
        <v>0.19</v>
      </c>
    </row>
    <row r="72" spans="1:9" x14ac:dyDescent="0.35">
      <c r="A72" s="4" t="s">
        <v>240</v>
      </c>
      <c r="B72" s="6">
        <v>220</v>
      </c>
      <c r="C72" s="7">
        <v>0.02</v>
      </c>
      <c r="D72" s="6">
        <v>175</v>
      </c>
      <c r="E72" s="6">
        <v>155</v>
      </c>
      <c r="F72" s="6">
        <v>20</v>
      </c>
      <c r="G72" s="7">
        <v>0.02</v>
      </c>
      <c r="H72" s="7">
        <v>0.89</v>
      </c>
      <c r="I72" s="7">
        <v>0.11</v>
      </c>
    </row>
    <row r="73" spans="1:9" x14ac:dyDescent="0.35">
      <c r="A73" s="4" t="s">
        <v>219</v>
      </c>
      <c r="B73" s="6">
        <v>10</v>
      </c>
      <c r="C73" s="7">
        <v>0</v>
      </c>
      <c r="D73" s="6">
        <v>10</v>
      </c>
      <c r="E73" s="6" t="s">
        <v>76</v>
      </c>
      <c r="F73" s="6" t="s">
        <v>76</v>
      </c>
      <c r="G73" s="7">
        <v>0</v>
      </c>
      <c r="H73" s="6" t="s">
        <v>76</v>
      </c>
      <c r="I73" s="7" t="s">
        <v>76</v>
      </c>
    </row>
    <row r="74" spans="1:9" x14ac:dyDescent="0.35">
      <c r="A74" s="4" t="s">
        <v>220</v>
      </c>
      <c r="B74" s="6">
        <v>20</v>
      </c>
      <c r="C74" s="7">
        <v>0</v>
      </c>
      <c r="D74" s="6">
        <v>15</v>
      </c>
      <c r="E74" s="6">
        <v>10</v>
      </c>
      <c r="F74" s="6">
        <v>5</v>
      </c>
      <c r="G74" s="7">
        <v>0</v>
      </c>
      <c r="H74" s="7">
        <v>0.8</v>
      </c>
      <c r="I74" s="7">
        <v>0.2</v>
      </c>
    </row>
    <row r="75" spans="1:9" x14ac:dyDescent="0.35">
      <c r="A75" s="8" t="s">
        <v>71</v>
      </c>
      <c r="B75" s="9">
        <v>13645</v>
      </c>
      <c r="C75" s="10">
        <v>1</v>
      </c>
      <c r="D75" s="9">
        <v>10820</v>
      </c>
      <c r="E75" s="9">
        <v>8825</v>
      </c>
      <c r="F75" s="9">
        <v>1990</v>
      </c>
      <c r="G75" s="10">
        <v>1</v>
      </c>
      <c r="H75" s="10">
        <v>0.82</v>
      </c>
      <c r="I75" s="10">
        <v>0.18</v>
      </c>
    </row>
    <row r="76" spans="1:9" x14ac:dyDescent="0.35">
      <c r="A76" s="4"/>
    </row>
    <row r="77" spans="1:9" x14ac:dyDescent="0.35">
      <c r="A77" s="11" t="s">
        <v>246</v>
      </c>
    </row>
    <row r="78" spans="1:9" ht="124" x14ac:dyDescent="0.35">
      <c r="A78" s="3" t="s">
        <v>232</v>
      </c>
      <c r="B78" s="5" t="s">
        <v>55</v>
      </c>
      <c r="C78" s="5" t="s">
        <v>56</v>
      </c>
      <c r="D78" s="5" t="s">
        <v>57</v>
      </c>
      <c r="E78" s="5" t="s">
        <v>58</v>
      </c>
      <c r="F78" s="5" t="s">
        <v>59</v>
      </c>
      <c r="G78" s="5" t="s">
        <v>60</v>
      </c>
      <c r="H78" s="5" t="s">
        <v>61</v>
      </c>
      <c r="I78" s="5" t="s">
        <v>62</v>
      </c>
    </row>
    <row r="79" spans="1:9" x14ac:dyDescent="0.35">
      <c r="A79" s="4" t="s">
        <v>233</v>
      </c>
      <c r="B79" s="6">
        <v>3590</v>
      </c>
      <c r="C79" s="7">
        <v>0.48</v>
      </c>
      <c r="D79" s="6">
        <v>3350</v>
      </c>
      <c r="E79" s="6">
        <v>2825</v>
      </c>
      <c r="F79" s="6">
        <v>525</v>
      </c>
      <c r="G79" s="7">
        <v>0.49</v>
      </c>
      <c r="H79" s="7">
        <v>0.84</v>
      </c>
      <c r="I79" s="7">
        <v>0.16</v>
      </c>
    </row>
    <row r="80" spans="1:9" x14ac:dyDescent="0.35">
      <c r="A80" s="4" t="s">
        <v>234</v>
      </c>
      <c r="B80" s="6">
        <v>2280</v>
      </c>
      <c r="C80" s="7">
        <v>0.3</v>
      </c>
      <c r="D80" s="6">
        <v>2065</v>
      </c>
      <c r="E80" s="6">
        <v>1680</v>
      </c>
      <c r="F80" s="6">
        <v>385</v>
      </c>
      <c r="G80" s="7">
        <v>0.3</v>
      </c>
      <c r="H80" s="7">
        <v>0.81</v>
      </c>
      <c r="I80" s="7">
        <v>0.19</v>
      </c>
    </row>
    <row r="81" spans="1:9" x14ac:dyDescent="0.35">
      <c r="A81" s="4" t="s">
        <v>235</v>
      </c>
      <c r="B81" s="6">
        <v>600</v>
      </c>
      <c r="C81" s="7">
        <v>0.08</v>
      </c>
      <c r="D81" s="6">
        <v>565</v>
      </c>
      <c r="E81" s="6">
        <v>470</v>
      </c>
      <c r="F81" s="6">
        <v>95</v>
      </c>
      <c r="G81" s="7">
        <v>0.08</v>
      </c>
      <c r="H81" s="7">
        <v>0.83</v>
      </c>
      <c r="I81" s="7">
        <v>0.17</v>
      </c>
    </row>
    <row r="82" spans="1:9" x14ac:dyDescent="0.35">
      <c r="A82" s="4" t="s">
        <v>236</v>
      </c>
      <c r="B82" s="6">
        <v>35</v>
      </c>
      <c r="C82" s="7">
        <v>0</v>
      </c>
      <c r="D82" s="6">
        <v>35</v>
      </c>
      <c r="E82" s="6">
        <v>25</v>
      </c>
      <c r="F82" s="6">
        <v>10</v>
      </c>
      <c r="G82" s="7">
        <v>0.01</v>
      </c>
      <c r="H82" s="7">
        <v>0.76</v>
      </c>
      <c r="I82" s="7">
        <v>0.24</v>
      </c>
    </row>
    <row r="83" spans="1:9" x14ac:dyDescent="0.35">
      <c r="A83" s="4" t="s">
        <v>237</v>
      </c>
      <c r="B83" s="6">
        <v>95</v>
      </c>
      <c r="C83" s="7">
        <v>0.01</v>
      </c>
      <c r="D83" s="6">
        <v>85</v>
      </c>
      <c r="E83" s="6">
        <v>75</v>
      </c>
      <c r="F83" s="6">
        <v>5</v>
      </c>
      <c r="G83" s="7">
        <v>0.01</v>
      </c>
      <c r="H83" s="7">
        <v>0.92</v>
      </c>
      <c r="I83" s="7">
        <v>0.08</v>
      </c>
    </row>
    <row r="84" spans="1:9" x14ac:dyDescent="0.35">
      <c r="A84" s="4" t="s">
        <v>238</v>
      </c>
      <c r="B84" s="6">
        <v>575</v>
      </c>
      <c r="C84" s="7">
        <v>0.08</v>
      </c>
      <c r="D84" s="6">
        <v>505</v>
      </c>
      <c r="E84" s="6">
        <v>420</v>
      </c>
      <c r="F84" s="6">
        <v>90</v>
      </c>
      <c r="G84" s="7">
        <v>7.0000000000000007E-2</v>
      </c>
      <c r="H84" s="7">
        <v>0.83</v>
      </c>
      <c r="I84" s="7">
        <v>0.17</v>
      </c>
    </row>
    <row r="85" spans="1:9" x14ac:dyDescent="0.35">
      <c r="A85" s="4" t="s">
        <v>239</v>
      </c>
      <c r="B85" s="6">
        <v>90</v>
      </c>
      <c r="C85" s="7">
        <v>0.01</v>
      </c>
      <c r="D85" s="6">
        <v>85</v>
      </c>
      <c r="E85" s="6">
        <v>60</v>
      </c>
      <c r="F85" s="6">
        <v>20</v>
      </c>
      <c r="G85" s="7">
        <v>0.01</v>
      </c>
      <c r="H85" s="7">
        <v>0.75</v>
      </c>
      <c r="I85" s="7">
        <v>0.25</v>
      </c>
    </row>
    <row r="86" spans="1:9" x14ac:dyDescent="0.35">
      <c r="A86" s="4" t="s">
        <v>240</v>
      </c>
      <c r="B86" s="6">
        <v>95</v>
      </c>
      <c r="C86" s="7">
        <v>0.01</v>
      </c>
      <c r="D86" s="6">
        <v>85</v>
      </c>
      <c r="E86" s="6">
        <v>60</v>
      </c>
      <c r="F86" s="6">
        <v>25</v>
      </c>
      <c r="G86" s="7">
        <v>0.01</v>
      </c>
      <c r="H86" s="7">
        <v>0.69</v>
      </c>
      <c r="I86" s="7">
        <v>0.31</v>
      </c>
    </row>
    <row r="87" spans="1:9" x14ac:dyDescent="0.35">
      <c r="A87" s="4" t="s">
        <v>219</v>
      </c>
      <c r="B87" s="6" t="s">
        <v>76</v>
      </c>
      <c r="C87" s="7" t="s">
        <v>76</v>
      </c>
      <c r="D87" s="6" t="s">
        <v>76</v>
      </c>
      <c r="E87" s="6" t="s">
        <v>76</v>
      </c>
      <c r="F87" s="6" t="s">
        <v>76</v>
      </c>
      <c r="G87" s="7" t="s">
        <v>76</v>
      </c>
      <c r="H87" s="6" t="s">
        <v>76</v>
      </c>
      <c r="I87" s="7" t="s">
        <v>76</v>
      </c>
    </row>
    <row r="88" spans="1:9" x14ac:dyDescent="0.35">
      <c r="A88" s="4" t="s">
        <v>220</v>
      </c>
      <c r="B88" s="6">
        <v>155</v>
      </c>
      <c r="C88" s="7">
        <v>0.02</v>
      </c>
      <c r="D88" s="6">
        <v>55</v>
      </c>
      <c r="E88" s="6">
        <v>5</v>
      </c>
      <c r="F88" s="6">
        <v>55</v>
      </c>
      <c r="G88" s="7">
        <v>0.01</v>
      </c>
      <c r="H88" s="7">
        <v>0.05</v>
      </c>
      <c r="I88" s="7">
        <v>0.95</v>
      </c>
    </row>
    <row r="89" spans="1:9" x14ac:dyDescent="0.35">
      <c r="A89" s="8" t="s">
        <v>71</v>
      </c>
      <c r="B89" s="9">
        <v>7520</v>
      </c>
      <c r="C89" s="10">
        <v>1</v>
      </c>
      <c r="D89" s="9">
        <v>6830</v>
      </c>
      <c r="E89" s="9">
        <v>5620</v>
      </c>
      <c r="F89" s="9">
        <v>1210</v>
      </c>
      <c r="G89" s="10">
        <v>1</v>
      </c>
      <c r="H89" s="10">
        <v>0.82</v>
      </c>
      <c r="I89" s="10">
        <v>0.18</v>
      </c>
    </row>
    <row r="90" spans="1:9" x14ac:dyDescent="0.35">
      <c r="A90" s="4"/>
    </row>
    <row r="91" spans="1:9" x14ac:dyDescent="0.35">
      <c r="A91" s="11" t="s">
        <v>247</v>
      </c>
    </row>
    <row r="92" spans="1:9" ht="124" x14ac:dyDescent="0.35">
      <c r="A92" s="3" t="s">
        <v>232</v>
      </c>
      <c r="B92" s="5" t="s">
        <v>55</v>
      </c>
      <c r="C92" s="5" t="s">
        <v>56</v>
      </c>
      <c r="D92" s="5" t="s">
        <v>57</v>
      </c>
      <c r="E92" s="5" t="s">
        <v>58</v>
      </c>
      <c r="F92" s="5" t="s">
        <v>59</v>
      </c>
      <c r="G92" s="5" t="s">
        <v>60</v>
      </c>
      <c r="H92" s="5" t="s">
        <v>61</v>
      </c>
      <c r="I92" s="5" t="s">
        <v>62</v>
      </c>
    </row>
    <row r="93" spans="1:9" x14ac:dyDescent="0.35">
      <c r="A93" s="4" t="s">
        <v>233</v>
      </c>
      <c r="B93" s="6">
        <v>725</v>
      </c>
      <c r="C93" s="7">
        <v>0.45</v>
      </c>
      <c r="D93" s="6">
        <v>695</v>
      </c>
      <c r="E93" s="6">
        <v>285</v>
      </c>
      <c r="F93" s="6">
        <v>410</v>
      </c>
      <c r="G93" s="7">
        <v>0.45</v>
      </c>
      <c r="H93" s="7">
        <v>0.41</v>
      </c>
      <c r="I93" s="7">
        <v>0.59</v>
      </c>
    </row>
    <row r="94" spans="1:9" x14ac:dyDescent="0.35">
      <c r="A94" s="4" t="s">
        <v>234</v>
      </c>
      <c r="B94" s="6">
        <v>575</v>
      </c>
      <c r="C94" s="7">
        <v>0.35</v>
      </c>
      <c r="D94" s="6">
        <v>555</v>
      </c>
      <c r="E94" s="6">
        <v>230</v>
      </c>
      <c r="F94" s="6">
        <v>330</v>
      </c>
      <c r="G94" s="7">
        <v>0.36</v>
      </c>
      <c r="H94" s="7">
        <v>0.41</v>
      </c>
      <c r="I94" s="7">
        <v>0.59</v>
      </c>
    </row>
    <row r="95" spans="1:9" x14ac:dyDescent="0.35">
      <c r="A95" s="4" t="s">
        <v>235</v>
      </c>
      <c r="B95" s="6">
        <v>150</v>
      </c>
      <c r="C95" s="7">
        <v>0.09</v>
      </c>
      <c r="D95" s="6">
        <v>145</v>
      </c>
      <c r="E95" s="6">
        <v>55</v>
      </c>
      <c r="F95" s="6">
        <v>90</v>
      </c>
      <c r="G95" s="7">
        <v>0.09</v>
      </c>
      <c r="H95" s="7">
        <v>0.38</v>
      </c>
      <c r="I95" s="7">
        <v>0.63</v>
      </c>
    </row>
    <row r="96" spans="1:9" x14ac:dyDescent="0.35">
      <c r="A96" s="4" t="s">
        <v>236</v>
      </c>
      <c r="B96" s="6">
        <v>10</v>
      </c>
      <c r="C96" s="7">
        <v>0.01</v>
      </c>
      <c r="D96" s="6">
        <v>10</v>
      </c>
      <c r="E96" s="6">
        <v>5</v>
      </c>
      <c r="F96" s="6">
        <v>10</v>
      </c>
      <c r="G96" s="7">
        <v>0.01</v>
      </c>
      <c r="H96" s="7">
        <v>0.25</v>
      </c>
      <c r="I96" s="7">
        <v>0.75</v>
      </c>
    </row>
    <row r="97" spans="1:9" x14ac:dyDescent="0.35">
      <c r="A97" s="4" t="s">
        <v>237</v>
      </c>
      <c r="B97" s="6">
        <v>20</v>
      </c>
      <c r="C97" s="7">
        <v>0.01</v>
      </c>
      <c r="D97" s="6">
        <v>15</v>
      </c>
      <c r="E97" s="6">
        <v>10</v>
      </c>
      <c r="F97" s="6">
        <v>10</v>
      </c>
      <c r="G97" s="7">
        <v>0.01</v>
      </c>
      <c r="H97" s="7">
        <v>0.53</v>
      </c>
      <c r="I97" s="7">
        <v>0.47</v>
      </c>
    </row>
    <row r="98" spans="1:9" x14ac:dyDescent="0.35">
      <c r="A98" s="4" t="s">
        <v>238</v>
      </c>
      <c r="B98" s="6">
        <v>100</v>
      </c>
      <c r="C98" s="7">
        <v>0.06</v>
      </c>
      <c r="D98" s="6">
        <v>100</v>
      </c>
      <c r="E98" s="6">
        <v>50</v>
      </c>
      <c r="F98" s="6">
        <v>50</v>
      </c>
      <c r="G98" s="7">
        <v>0.06</v>
      </c>
      <c r="H98" s="7">
        <v>0.48</v>
      </c>
      <c r="I98" s="7">
        <v>0.52</v>
      </c>
    </row>
    <row r="99" spans="1:9" x14ac:dyDescent="0.35">
      <c r="A99" s="4" t="s">
        <v>239</v>
      </c>
      <c r="B99" s="6">
        <v>15</v>
      </c>
      <c r="C99" s="7">
        <v>0.01</v>
      </c>
      <c r="D99" s="6">
        <v>15</v>
      </c>
      <c r="E99" s="6">
        <v>5</v>
      </c>
      <c r="F99" s="6">
        <v>10</v>
      </c>
      <c r="G99" s="7">
        <v>0.01</v>
      </c>
      <c r="H99" s="7">
        <v>0.31</v>
      </c>
      <c r="I99" s="7">
        <v>0.69</v>
      </c>
    </row>
    <row r="100" spans="1:9" x14ac:dyDescent="0.35">
      <c r="A100" s="4" t="s">
        <v>240</v>
      </c>
      <c r="B100" s="6">
        <v>10</v>
      </c>
      <c r="C100" s="7">
        <v>0.01</v>
      </c>
      <c r="D100" s="6">
        <v>10</v>
      </c>
      <c r="E100" s="6" t="s">
        <v>76</v>
      </c>
      <c r="F100" s="6" t="s">
        <v>76</v>
      </c>
      <c r="G100" s="7">
        <v>0.01</v>
      </c>
      <c r="H100" s="7" t="s">
        <v>76</v>
      </c>
      <c r="I100" s="6" t="s">
        <v>76</v>
      </c>
    </row>
    <row r="101" spans="1:9" x14ac:dyDescent="0.35">
      <c r="A101" s="4" t="s">
        <v>219</v>
      </c>
      <c r="B101" s="6">
        <v>5</v>
      </c>
      <c r="C101" s="7">
        <v>0</v>
      </c>
      <c r="D101" s="6">
        <v>5</v>
      </c>
      <c r="E101" s="6">
        <v>0</v>
      </c>
      <c r="F101" s="6">
        <v>5</v>
      </c>
      <c r="G101" s="7">
        <v>0</v>
      </c>
      <c r="H101" s="7">
        <v>0</v>
      </c>
      <c r="I101" s="7">
        <v>1</v>
      </c>
    </row>
    <row r="102" spans="1:9" x14ac:dyDescent="0.35">
      <c r="A102" s="4" t="s">
        <v>220</v>
      </c>
      <c r="B102" s="6">
        <v>10</v>
      </c>
      <c r="C102" s="7">
        <v>0.01</v>
      </c>
      <c r="D102" s="6">
        <v>5</v>
      </c>
      <c r="E102" s="6" t="s">
        <v>76</v>
      </c>
      <c r="F102" s="6" t="s">
        <v>76</v>
      </c>
      <c r="G102" s="7">
        <v>0</v>
      </c>
      <c r="H102" s="7" t="s">
        <v>76</v>
      </c>
      <c r="I102" s="6" t="s">
        <v>76</v>
      </c>
    </row>
    <row r="103" spans="1:9" x14ac:dyDescent="0.35">
      <c r="A103" s="8" t="s">
        <v>71</v>
      </c>
      <c r="B103" s="9">
        <v>1615</v>
      </c>
      <c r="C103" s="10">
        <v>1</v>
      </c>
      <c r="D103" s="9">
        <v>1560</v>
      </c>
      <c r="E103" s="9">
        <v>635</v>
      </c>
      <c r="F103" s="9">
        <v>925</v>
      </c>
      <c r="G103" s="10">
        <v>1</v>
      </c>
      <c r="H103" s="10">
        <v>0.41</v>
      </c>
      <c r="I103" s="10">
        <v>0.59</v>
      </c>
    </row>
    <row r="104" spans="1:9" x14ac:dyDescent="0.35">
      <c r="A104" s="4"/>
    </row>
    <row r="105" spans="1:9" x14ac:dyDescent="0.35">
      <c r="A105" s="11" t="s">
        <v>248</v>
      </c>
    </row>
    <row r="106" spans="1:9" ht="124" x14ac:dyDescent="0.35">
      <c r="A106" s="3" t="s">
        <v>232</v>
      </c>
      <c r="B106" s="5" t="s">
        <v>55</v>
      </c>
      <c r="C106" s="5" t="s">
        <v>56</v>
      </c>
      <c r="D106" s="5" t="s">
        <v>57</v>
      </c>
      <c r="E106" s="5" t="s">
        <v>58</v>
      </c>
      <c r="F106" s="5" t="s">
        <v>59</v>
      </c>
      <c r="G106" s="5" t="s">
        <v>60</v>
      </c>
      <c r="H106" s="5" t="s">
        <v>61</v>
      </c>
      <c r="I106" s="5" t="s">
        <v>62</v>
      </c>
    </row>
    <row r="107" spans="1:9" x14ac:dyDescent="0.35">
      <c r="A107" s="4" t="s">
        <v>233</v>
      </c>
      <c r="B107" s="6">
        <v>180</v>
      </c>
      <c r="C107" s="7">
        <v>0.3</v>
      </c>
      <c r="D107" s="6">
        <v>155</v>
      </c>
      <c r="E107" s="6">
        <v>130</v>
      </c>
      <c r="F107" s="6">
        <v>25</v>
      </c>
      <c r="G107" s="7">
        <v>0.3</v>
      </c>
      <c r="H107" s="7">
        <v>0.84</v>
      </c>
      <c r="I107" s="7">
        <v>0.16</v>
      </c>
    </row>
    <row r="108" spans="1:9" x14ac:dyDescent="0.35">
      <c r="A108" s="4" t="s">
        <v>234</v>
      </c>
      <c r="B108" s="6">
        <v>135</v>
      </c>
      <c r="C108" s="7">
        <v>0.22</v>
      </c>
      <c r="D108" s="6">
        <v>110</v>
      </c>
      <c r="E108" s="6">
        <v>90</v>
      </c>
      <c r="F108" s="6">
        <v>20</v>
      </c>
      <c r="G108" s="7">
        <v>0.22</v>
      </c>
      <c r="H108" s="7">
        <v>0.82</v>
      </c>
      <c r="I108" s="7">
        <v>0.18</v>
      </c>
    </row>
    <row r="109" spans="1:9" x14ac:dyDescent="0.35">
      <c r="A109" s="4" t="s">
        <v>235</v>
      </c>
      <c r="B109" s="6">
        <v>40</v>
      </c>
      <c r="C109" s="7">
        <v>0.06</v>
      </c>
      <c r="D109" s="6">
        <v>25</v>
      </c>
      <c r="E109" s="6">
        <v>20</v>
      </c>
      <c r="F109" s="6">
        <v>10</v>
      </c>
      <c r="G109" s="7">
        <v>0.05</v>
      </c>
      <c r="H109" s="7">
        <v>0.69</v>
      </c>
      <c r="I109" s="7">
        <v>0.31</v>
      </c>
    </row>
    <row r="110" spans="1:9" x14ac:dyDescent="0.35">
      <c r="A110" s="4" t="s">
        <v>236</v>
      </c>
      <c r="B110" s="6">
        <v>5</v>
      </c>
      <c r="C110" s="7">
        <v>0.01</v>
      </c>
      <c r="D110" s="6">
        <v>5</v>
      </c>
      <c r="E110" s="6" t="s">
        <v>76</v>
      </c>
      <c r="F110" s="6" t="s">
        <v>76</v>
      </c>
      <c r="G110" s="7">
        <v>0.01</v>
      </c>
      <c r="H110" s="7" t="s">
        <v>76</v>
      </c>
      <c r="I110" s="6" t="s">
        <v>76</v>
      </c>
    </row>
    <row r="111" spans="1:9" x14ac:dyDescent="0.35">
      <c r="A111" s="4" t="s">
        <v>237</v>
      </c>
      <c r="B111" s="6">
        <v>50</v>
      </c>
      <c r="C111" s="7">
        <v>0.08</v>
      </c>
      <c r="D111" s="6">
        <v>45</v>
      </c>
      <c r="E111" s="6">
        <v>40</v>
      </c>
      <c r="F111" s="6">
        <v>5</v>
      </c>
      <c r="G111" s="7">
        <v>0.09</v>
      </c>
      <c r="H111" s="7">
        <v>0.85</v>
      </c>
      <c r="I111" s="7">
        <v>0.15</v>
      </c>
    </row>
    <row r="112" spans="1:9" x14ac:dyDescent="0.35">
      <c r="A112" s="4" t="s">
        <v>238</v>
      </c>
      <c r="B112" s="6">
        <v>60</v>
      </c>
      <c r="C112" s="7">
        <v>0.1</v>
      </c>
      <c r="D112" s="6">
        <v>50</v>
      </c>
      <c r="E112" s="6">
        <v>45</v>
      </c>
      <c r="F112" s="6">
        <v>5</v>
      </c>
      <c r="G112" s="7">
        <v>0.1</v>
      </c>
      <c r="H112" s="7">
        <v>0.92</v>
      </c>
      <c r="I112" s="7">
        <v>0.08</v>
      </c>
    </row>
    <row r="113" spans="1:9" x14ac:dyDescent="0.35">
      <c r="A113" s="4" t="s">
        <v>239</v>
      </c>
      <c r="B113" s="6">
        <v>40</v>
      </c>
      <c r="C113" s="7">
        <v>0.06</v>
      </c>
      <c r="D113" s="6">
        <v>35</v>
      </c>
      <c r="E113" s="6">
        <v>30</v>
      </c>
      <c r="F113" s="6">
        <v>5</v>
      </c>
      <c r="G113" s="7">
        <v>7.0000000000000007E-2</v>
      </c>
      <c r="H113" s="7">
        <v>0.81</v>
      </c>
      <c r="I113" s="7">
        <v>0.19</v>
      </c>
    </row>
    <row r="114" spans="1:9" x14ac:dyDescent="0.35">
      <c r="A114" s="4" t="s">
        <v>240</v>
      </c>
      <c r="B114" s="6">
        <v>80</v>
      </c>
      <c r="C114" s="7">
        <v>0.13</v>
      </c>
      <c r="D114" s="6">
        <v>70</v>
      </c>
      <c r="E114" s="6">
        <v>65</v>
      </c>
      <c r="F114" s="6">
        <v>5</v>
      </c>
      <c r="G114" s="7">
        <v>0.14000000000000001</v>
      </c>
      <c r="H114" s="7">
        <v>0.9</v>
      </c>
      <c r="I114" s="7">
        <v>0.1</v>
      </c>
    </row>
    <row r="115" spans="1:9" x14ac:dyDescent="0.35">
      <c r="A115" s="4" t="s">
        <v>219</v>
      </c>
      <c r="B115" s="6" t="s">
        <v>76</v>
      </c>
      <c r="C115" s="7" t="s">
        <v>76</v>
      </c>
      <c r="D115" s="6" t="s">
        <v>76</v>
      </c>
      <c r="E115" s="6" t="s">
        <v>76</v>
      </c>
      <c r="F115" s="6" t="s">
        <v>76</v>
      </c>
      <c r="G115" s="7" t="s">
        <v>76</v>
      </c>
      <c r="H115" s="6" t="s">
        <v>76</v>
      </c>
      <c r="I115" s="7" t="s">
        <v>76</v>
      </c>
    </row>
    <row r="116" spans="1:9" x14ac:dyDescent="0.35">
      <c r="A116" s="4" t="s">
        <v>220</v>
      </c>
      <c r="B116" s="6">
        <v>15</v>
      </c>
      <c r="C116" s="7">
        <v>0.02</v>
      </c>
      <c r="D116" s="6">
        <v>10</v>
      </c>
      <c r="E116" s="6" t="s">
        <v>76</v>
      </c>
      <c r="F116" s="6" t="s">
        <v>76</v>
      </c>
      <c r="G116" s="7">
        <v>0.02</v>
      </c>
      <c r="H116" s="6" t="s">
        <v>76</v>
      </c>
      <c r="I116" s="7" t="s">
        <v>76</v>
      </c>
    </row>
    <row r="117" spans="1:9" x14ac:dyDescent="0.35">
      <c r="A117" s="8" t="s">
        <v>71</v>
      </c>
      <c r="B117" s="9">
        <v>610</v>
      </c>
      <c r="C117" s="10">
        <v>1</v>
      </c>
      <c r="D117" s="9">
        <v>510</v>
      </c>
      <c r="E117" s="9">
        <v>430</v>
      </c>
      <c r="F117" s="9">
        <v>85</v>
      </c>
      <c r="G117" s="10">
        <v>1</v>
      </c>
      <c r="H117" s="10">
        <v>0.84</v>
      </c>
      <c r="I117" s="10">
        <v>0.16</v>
      </c>
    </row>
    <row r="118" spans="1:9" x14ac:dyDescent="0.35">
      <c r="A118" s="4"/>
    </row>
    <row r="119" spans="1:9" x14ac:dyDescent="0.35">
      <c r="A119" s="11" t="s">
        <v>249</v>
      </c>
    </row>
    <row r="120" spans="1:9" ht="124" x14ac:dyDescent="0.35">
      <c r="A120" s="3" t="s">
        <v>232</v>
      </c>
      <c r="B120" s="5" t="s">
        <v>55</v>
      </c>
      <c r="C120" s="5" t="s">
        <v>56</v>
      </c>
      <c r="D120" s="5" t="s">
        <v>57</v>
      </c>
      <c r="E120" s="5" t="s">
        <v>58</v>
      </c>
      <c r="F120" s="5" t="s">
        <v>59</v>
      </c>
      <c r="G120" s="5" t="s">
        <v>60</v>
      </c>
      <c r="H120" s="5" t="s">
        <v>61</v>
      </c>
      <c r="I120" s="5" t="s">
        <v>62</v>
      </c>
    </row>
    <row r="121" spans="1:9" x14ac:dyDescent="0.35">
      <c r="A121" s="4" t="s">
        <v>233</v>
      </c>
      <c r="B121" s="6">
        <v>9650</v>
      </c>
      <c r="C121" s="7">
        <v>0.43</v>
      </c>
      <c r="D121" s="6">
        <v>9490</v>
      </c>
      <c r="E121" s="6">
        <v>7490</v>
      </c>
      <c r="F121" s="6">
        <v>2000</v>
      </c>
      <c r="G121" s="7">
        <v>0.43</v>
      </c>
      <c r="H121" s="7">
        <v>0.79</v>
      </c>
      <c r="I121" s="7">
        <v>0.21</v>
      </c>
    </row>
    <row r="122" spans="1:9" x14ac:dyDescent="0.35">
      <c r="A122" s="4" t="s">
        <v>234</v>
      </c>
      <c r="B122" s="6">
        <v>7245</v>
      </c>
      <c r="C122" s="7">
        <v>0.32</v>
      </c>
      <c r="D122" s="6">
        <v>7135</v>
      </c>
      <c r="E122" s="6">
        <v>5625</v>
      </c>
      <c r="F122" s="6">
        <v>1510</v>
      </c>
      <c r="G122" s="7">
        <v>0.32</v>
      </c>
      <c r="H122" s="7">
        <v>0.79</v>
      </c>
      <c r="I122" s="7">
        <v>0.21</v>
      </c>
    </row>
    <row r="123" spans="1:9" x14ac:dyDescent="0.35">
      <c r="A123" s="4" t="s">
        <v>235</v>
      </c>
      <c r="B123" s="6">
        <v>2060</v>
      </c>
      <c r="C123" s="7">
        <v>0.09</v>
      </c>
      <c r="D123" s="6">
        <v>2035</v>
      </c>
      <c r="E123" s="6">
        <v>1620</v>
      </c>
      <c r="F123" s="6">
        <v>415</v>
      </c>
      <c r="G123" s="7">
        <v>0.09</v>
      </c>
      <c r="H123" s="7">
        <v>0.8</v>
      </c>
      <c r="I123" s="7">
        <v>0.2</v>
      </c>
    </row>
    <row r="124" spans="1:9" x14ac:dyDescent="0.35">
      <c r="A124" s="4" t="s">
        <v>236</v>
      </c>
      <c r="B124" s="6">
        <v>140</v>
      </c>
      <c r="C124" s="7">
        <v>0.01</v>
      </c>
      <c r="D124" s="6">
        <v>140</v>
      </c>
      <c r="E124" s="6">
        <v>120</v>
      </c>
      <c r="F124" s="6">
        <v>20</v>
      </c>
      <c r="G124" s="7">
        <v>0.01</v>
      </c>
      <c r="H124" s="7">
        <v>0.86</v>
      </c>
      <c r="I124" s="7">
        <v>0.14000000000000001</v>
      </c>
    </row>
    <row r="125" spans="1:9" x14ac:dyDescent="0.35">
      <c r="A125" s="4" t="s">
        <v>237</v>
      </c>
      <c r="B125" s="6">
        <v>335</v>
      </c>
      <c r="C125" s="7">
        <v>0.01</v>
      </c>
      <c r="D125" s="6">
        <v>325</v>
      </c>
      <c r="E125" s="6">
        <v>260</v>
      </c>
      <c r="F125" s="6">
        <v>70</v>
      </c>
      <c r="G125" s="7">
        <v>0.01</v>
      </c>
      <c r="H125" s="7">
        <v>0.79</v>
      </c>
      <c r="I125" s="7">
        <v>0.21</v>
      </c>
    </row>
    <row r="126" spans="1:9" x14ac:dyDescent="0.35">
      <c r="A126" s="4" t="s">
        <v>238</v>
      </c>
      <c r="B126" s="6">
        <v>2065</v>
      </c>
      <c r="C126" s="7">
        <v>0.09</v>
      </c>
      <c r="D126" s="6">
        <v>2035</v>
      </c>
      <c r="E126" s="6">
        <v>1635</v>
      </c>
      <c r="F126" s="6">
        <v>400</v>
      </c>
      <c r="G126" s="7">
        <v>0.09</v>
      </c>
      <c r="H126" s="7">
        <v>0.8</v>
      </c>
      <c r="I126" s="7">
        <v>0.2</v>
      </c>
    </row>
    <row r="127" spans="1:9" x14ac:dyDescent="0.35">
      <c r="A127" s="4" t="s">
        <v>239</v>
      </c>
      <c r="B127" s="6">
        <v>310</v>
      </c>
      <c r="C127" s="7">
        <v>0.01</v>
      </c>
      <c r="D127" s="6">
        <v>310</v>
      </c>
      <c r="E127" s="6">
        <v>250</v>
      </c>
      <c r="F127" s="6">
        <v>60</v>
      </c>
      <c r="G127" s="7">
        <v>0.01</v>
      </c>
      <c r="H127" s="7">
        <v>0.81</v>
      </c>
      <c r="I127" s="7">
        <v>0.19</v>
      </c>
    </row>
    <row r="128" spans="1:9" x14ac:dyDescent="0.35">
      <c r="A128" s="4" t="s">
        <v>240</v>
      </c>
      <c r="B128" s="6">
        <v>415</v>
      </c>
      <c r="C128" s="7">
        <v>0.02</v>
      </c>
      <c r="D128" s="6">
        <v>410</v>
      </c>
      <c r="E128" s="6">
        <v>325</v>
      </c>
      <c r="F128" s="6">
        <v>85</v>
      </c>
      <c r="G128" s="7">
        <v>0.02</v>
      </c>
      <c r="H128" s="7">
        <v>0.79</v>
      </c>
      <c r="I128" s="7">
        <v>0.21</v>
      </c>
    </row>
    <row r="129" spans="1:9" x14ac:dyDescent="0.35">
      <c r="A129" s="4" t="s">
        <v>219</v>
      </c>
      <c r="B129" s="6">
        <v>35</v>
      </c>
      <c r="C129" s="7">
        <v>0</v>
      </c>
      <c r="D129" s="6">
        <v>35</v>
      </c>
      <c r="E129" s="6">
        <v>30</v>
      </c>
      <c r="F129" s="6">
        <v>5</v>
      </c>
      <c r="G129" s="7">
        <v>0</v>
      </c>
      <c r="H129" s="7">
        <v>0.86</v>
      </c>
      <c r="I129" s="7">
        <v>0.14000000000000001</v>
      </c>
    </row>
    <row r="130" spans="1:9" x14ac:dyDescent="0.35">
      <c r="A130" s="4" t="s">
        <v>220</v>
      </c>
      <c r="B130" s="6">
        <v>155</v>
      </c>
      <c r="C130" s="7">
        <v>0.01</v>
      </c>
      <c r="D130" s="6">
        <v>115</v>
      </c>
      <c r="E130" s="6">
        <v>85</v>
      </c>
      <c r="F130" s="6">
        <v>30</v>
      </c>
      <c r="G130" s="7">
        <v>0.01</v>
      </c>
      <c r="H130" s="7">
        <v>0.74</v>
      </c>
      <c r="I130" s="7">
        <v>0.27</v>
      </c>
    </row>
    <row r="131" spans="1:9" x14ac:dyDescent="0.35">
      <c r="A131" s="8" t="s">
        <v>71</v>
      </c>
      <c r="B131" s="9">
        <v>22410</v>
      </c>
      <c r="C131" s="10">
        <v>1</v>
      </c>
      <c r="D131" s="9">
        <v>22040</v>
      </c>
      <c r="E131" s="9">
        <v>17445</v>
      </c>
      <c r="F131" s="9">
        <v>4595</v>
      </c>
      <c r="G131" s="10">
        <v>1</v>
      </c>
      <c r="H131" s="10">
        <v>0.79</v>
      </c>
      <c r="I131" s="10">
        <v>0.21</v>
      </c>
    </row>
    <row r="132" spans="1:9" x14ac:dyDescent="0.35">
      <c r="A132" s="4"/>
    </row>
    <row r="133" spans="1:9" x14ac:dyDescent="0.35">
      <c r="A133" s="11" t="s">
        <v>250</v>
      </c>
    </row>
    <row r="134" spans="1:9" ht="124" x14ac:dyDescent="0.35">
      <c r="A134" s="3" t="s">
        <v>232</v>
      </c>
      <c r="B134" s="5" t="s">
        <v>55</v>
      </c>
      <c r="C134" s="5" t="s">
        <v>56</v>
      </c>
      <c r="D134" s="5" t="s">
        <v>57</v>
      </c>
      <c r="E134" s="5" t="s">
        <v>58</v>
      </c>
      <c r="F134" s="5" t="s">
        <v>59</v>
      </c>
      <c r="G134" s="5" t="s">
        <v>60</v>
      </c>
      <c r="H134" s="5" t="s">
        <v>61</v>
      </c>
      <c r="I134" s="5" t="s">
        <v>62</v>
      </c>
    </row>
    <row r="135" spans="1:9" x14ac:dyDescent="0.35">
      <c r="A135" s="4" t="s">
        <v>233</v>
      </c>
      <c r="B135" s="6">
        <v>2180</v>
      </c>
      <c r="C135" s="7">
        <v>0.42</v>
      </c>
      <c r="D135" s="6">
        <v>2105</v>
      </c>
      <c r="E135" s="6">
        <v>1585</v>
      </c>
      <c r="F135" s="6">
        <v>520</v>
      </c>
      <c r="G135" s="7">
        <v>0.43</v>
      </c>
      <c r="H135" s="7">
        <v>0.75</v>
      </c>
      <c r="I135" s="7">
        <v>0.25</v>
      </c>
    </row>
    <row r="136" spans="1:9" x14ac:dyDescent="0.35">
      <c r="A136" s="4" t="s">
        <v>234</v>
      </c>
      <c r="B136" s="6">
        <v>1770</v>
      </c>
      <c r="C136" s="7">
        <v>0.34</v>
      </c>
      <c r="D136" s="6">
        <v>1695</v>
      </c>
      <c r="E136" s="6">
        <v>1310</v>
      </c>
      <c r="F136" s="6">
        <v>385</v>
      </c>
      <c r="G136" s="7">
        <v>0.34</v>
      </c>
      <c r="H136" s="7">
        <v>0.77</v>
      </c>
      <c r="I136" s="7">
        <v>0.23</v>
      </c>
    </row>
    <row r="137" spans="1:9" x14ac:dyDescent="0.35">
      <c r="A137" s="4" t="s">
        <v>235</v>
      </c>
      <c r="B137" s="6">
        <v>445</v>
      </c>
      <c r="C137" s="7">
        <v>0.09</v>
      </c>
      <c r="D137" s="6">
        <v>435</v>
      </c>
      <c r="E137" s="6">
        <v>325</v>
      </c>
      <c r="F137" s="6">
        <v>110</v>
      </c>
      <c r="G137" s="7">
        <v>0.09</v>
      </c>
      <c r="H137" s="7">
        <v>0.75</v>
      </c>
      <c r="I137" s="7">
        <v>0.25</v>
      </c>
    </row>
    <row r="138" spans="1:9" x14ac:dyDescent="0.35">
      <c r="A138" s="4" t="s">
        <v>236</v>
      </c>
      <c r="B138" s="6">
        <v>30</v>
      </c>
      <c r="C138" s="7">
        <v>0.01</v>
      </c>
      <c r="D138" s="6">
        <v>30</v>
      </c>
      <c r="E138" s="6">
        <v>25</v>
      </c>
      <c r="F138" s="6">
        <v>5</v>
      </c>
      <c r="G138" s="7">
        <v>0.01</v>
      </c>
      <c r="H138" s="7">
        <v>0.83</v>
      </c>
      <c r="I138" s="7">
        <v>0.17</v>
      </c>
    </row>
    <row r="139" spans="1:9" x14ac:dyDescent="0.35">
      <c r="A139" s="4" t="s">
        <v>237</v>
      </c>
      <c r="B139" s="6">
        <v>70</v>
      </c>
      <c r="C139" s="7">
        <v>0.01</v>
      </c>
      <c r="D139" s="6">
        <v>65</v>
      </c>
      <c r="E139" s="6">
        <v>50</v>
      </c>
      <c r="F139" s="6">
        <v>15</v>
      </c>
      <c r="G139" s="7">
        <v>0.01</v>
      </c>
      <c r="H139" s="7">
        <v>0.77</v>
      </c>
      <c r="I139" s="7">
        <v>0.23</v>
      </c>
    </row>
    <row r="140" spans="1:9" x14ac:dyDescent="0.35">
      <c r="A140" s="4" t="s">
        <v>238</v>
      </c>
      <c r="B140" s="6">
        <v>480</v>
      </c>
      <c r="C140" s="7">
        <v>0.09</v>
      </c>
      <c r="D140" s="6">
        <v>465</v>
      </c>
      <c r="E140" s="6">
        <v>365</v>
      </c>
      <c r="F140" s="6">
        <v>100</v>
      </c>
      <c r="G140" s="7">
        <v>0.09</v>
      </c>
      <c r="H140" s="7">
        <v>0.78</v>
      </c>
      <c r="I140" s="7">
        <v>0.22</v>
      </c>
    </row>
    <row r="141" spans="1:9" x14ac:dyDescent="0.35">
      <c r="A141" s="4" t="s">
        <v>239</v>
      </c>
      <c r="B141" s="6">
        <v>60</v>
      </c>
      <c r="C141" s="7">
        <v>0.01</v>
      </c>
      <c r="D141" s="6">
        <v>60</v>
      </c>
      <c r="E141" s="6">
        <v>45</v>
      </c>
      <c r="F141" s="6">
        <v>15</v>
      </c>
      <c r="G141" s="7">
        <v>0.01</v>
      </c>
      <c r="H141" s="7">
        <v>0.77</v>
      </c>
      <c r="I141" s="7">
        <v>0.23</v>
      </c>
    </row>
    <row r="142" spans="1:9" x14ac:dyDescent="0.35">
      <c r="A142" s="4" t="s">
        <v>240</v>
      </c>
      <c r="B142" s="6">
        <v>85</v>
      </c>
      <c r="C142" s="7">
        <v>0.02</v>
      </c>
      <c r="D142" s="6">
        <v>80</v>
      </c>
      <c r="E142" s="6">
        <v>65</v>
      </c>
      <c r="F142" s="6">
        <v>15</v>
      </c>
      <c r="G142" s="7">
        <v>0.02</v>
      </c>
      <c r="H142" s="7">
        <v>0.82</v>
      </c>
      <c r="I142" s="7">
        <v>0.18</v>
      </c>
    </row>
    <row r="143" spans="1:9" x14ac:dyDescent="0.35">
      <c r="A143" s="4" t="s">
        <v>219</v>
      </c>
      <c r="B143" s="6" t="s">
        <v>76</v>
      </c>
      <c r="C143" s="7" t="s">
        <v>76</v>
      </c>
      <c r="D143" s="6" t="s">
        <v>76</v>
      </c>
      <c r="E143" s="6" t="s">
        <v>76</v>
      </c>
      <c r="F143" s="6" t="s">
        <v>76</v>
      </c>
      <c r="G143" s="7" t="s">
        <v>76</v>
      </c>
      <c r="H143" s="7" t="s">
        <v>76</v>
      </c>
      <c r="I143" s="6" t="s">
        <v>76</v>
      </c>
    </row>
    <row r="144" spans="1:9" x14ac:dyDescent="0.35">
      <c r="A144" s="4" t="s">
        <v>220</v>
      </c>
      <c r="B144" s="6">
        <v>25</v>
      </c>
      <c r="C144" s="7">
        <v>0.01</v>
      </c>
      <c r="D144" s="6">
        <v>5</v>
      </c>
      <c r="E144" s="6" t="s">
        <v>76</v>
      </c>
      <c r="F144" s="6" t="s">
        <v>76</v>
      </c>
      <c r="G144" s="7">
        <v>0</v>
      </c>
      <c r="H144" s="7" t="s">
        <v>76</v>
      </c>
      <c r="I144" s="7" t="s">
        <v>76</v>
      </c>
    </row>
    <row r="145" spans="1:9" x14ac:dyDescent="0.35">
      <c r="A145" s="8" t="s">
        <v>71</v>
      </c>
      <c r="B145" s="9">
        <v>5140</v>
      </c>
      <c r="C145" s="10">
        <v>1</v>
      </c>
      <c r="D145" s="9">
        <v>4945</v>
      </c>
      <c r="E145" s="9">
        <v>3775</v>
      </c>
      <c r="F145" s="9">
        <v>1170</v>
      </c>
      <c r="G145" s="10">
        <v>1</v>
      </c>
      <c r="H145" s="10">
        <v>0.76</v>
      </c>
      <c r="I145" s="10">
        <v>0.24</v>
      </c>
    </row>
    <row r="146" spans="1:9" x14ac:dyDescent="0.35">
      <c r="A146" s="4" t="s">
        <v>21</v>
      </c>
      <c r="B146" t="s">
        <v>22</v>
      </c>
    </row>
    <row r="147" spans="1:9" ht="15.75" customHeight="1" x14ac:dyDescent="0.35">
      <c r="A147" s="4" t="s">
        <v>23</v>
      </c>
      <c r="B147" t="s">
        <v>24</v>
      </c>
    </row>
    <row r="148" spans="1:9" ht="15.75" customHeight="1" x14ac:dyDescent="0.35">
      <c r="A148" s="4" t="s">
        <v>25</v>
      </c>
      <c r="B148" t="s">
        <v>26</v>
      </c>
    </row>
    <row r="149" spans="1:9" ht="15.75" customHeight="1" x14ac:dyDescent="0.35">
      <c r="A149" s="4" t="s">
        <v>27</v>
      </c>
      <c r="B149" t="s">
        <v>28</v>
      </c>
    </row>
    <row r="150" spans="1:9" x14ac:dyDescent="0.35">
      <c r="A150" s="4" t="s">
        <v>34</v>
      </c>
      <c r="B150" t="s">
        <v>35</v>
      </c>
    </row>
    <row r="151" spans="1:9" x14ac:dyDescent="0.35">
      <c r="A151" s="4" t="s">
        <v>36</v>
      </c>
      <c r="B151" t="s">
        <v>37</v>
      </c>
    </row>
    <row r="152" spans="1:9" x14ac:dyDescent="0.35">
      <c r="A152" s="4" t="s">
        <v>44</v>
      </c>
      <c r="B152" t="s">
        <v>45</v>
      </c>
    </row>
    <row r="153" spans="1:9" x14ac:dyDescent="0.35">
      <c r="A153" s="4" t="s">
        <v>46</v>
      </c>
      <c r="B153" t="s">
        <v>47</v>
      </c>
    </row>
    <row r="154" spans="1:9" x14ac:dyDescent="0.35">
      <c r="A154" s="4"/>
    </row>
    <row r="155" spans="1:9" x14ac:dyDescent="0.35">
      <c r="A155" s="4"/>
    </row>
    <row r="156" spans="1:9" x14ac:dyDescent="0.35">
      <c r="A156" s="4"/>
    </row>
    <row r="157" spans="1:9" x14ac:dyDescent="0.35">
      <c r="A157" s="4"/>
    </row>
    <row r="158" spans="1:9" x14ac:dyDescent="0.35">
      <c r="A158" s="4"/>
    </row>
    <row r="159" spans="1:9" x14ac:dyDescent="0.35">
      <c r="A159" s="4"/>
    </row>
    <row r="160" spans="1:9"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row r="198" spans="1:1" x14ac:dyDescent="0.35">
      <c r="A198" s="4"/>
    </row>
    <row r="199" spans="1:1" x14ac:dyDescent="0.35">
      <c r="A199" s="4"/>
    </row>
    <row r="200" spans="1:1" x14ac:dyDescent="0.35">
      <c r="A200" s="4"/>
    </row>
    <row r="201" spans="1:1" x14ac:dyDescent="0.35">
      <c r="A201" s="4"/>
    </row>
    <row r="202" spans="1:1" x14ac:dyDescent="0.35">
      <c r="A202" s="4"/>
    </row>
    <row r="203" spans="1:1" x14ac:dyDescent="0.35">
      <c r="A203" s="4"/>
    </row>
    <row r="204" spans="1:1" x14ac:dyDescent="0.35">
      <c r="A204" s="4"/>
    </row>
    <row r="205" spans="1:1" x14ac:dyDescent="0.35">
      <c r="A205" s="4"/>
    </row>
    <row r="206" spans="1:1" x14ac:dyDescent="0.35">
      <c r="A206" s="4"/>
    </row>
    <row r="207" spans="1:1" x14ac:dyDescent="0.35">
      <c r="A207" s="4"/>
    </row>
    <row r="208" spans="1:1" x14ac:dyDescent="0.35">
      <c r="A208" s="4"/>
    </row>
    <row r="209" spans="1:1" x14ac:dyDescent="0.35">
      <c r="A209" s="4"/>
    </row>
    <row r="210" spans="1:1" x14ac:dyDescent="0.35">
      <c r="A210" s="4"/>
    </row>
    <row r="211" spans="1:1" x14ac:dyDescent="0.35">
      <c r="A211" s="4"/>
    </row>
    <row r="212" spans="1:1" x14ac:dyDescent="0.35">
      <c r="A212" s="4"/>
    </row>
    <row r="213" spans="1:1" x14ac:dyDescent="0.35">
      <c r="A213" s="4"/>
    </row>
    <row r="214" spans="1:1" x14ac:dyDescent="0.35">
      <c r="A214" s="4"/>
    </row>
    <row r="215" spans="1:1" x14ac:dyDescent="0.35">
      <c r="A215" s="4"/>
    </row>
    <row r="216" spans="1:1" x14ac:dyDescent="0.35">
      <c r="A216" s="4"/>
    </row>
    <row r="217" spans="1:1" x14ac:dyDescent="0.35">
      <c r="A217" s="4"/>
    </row>
    <row r="218" spans="1:1" x14ac:dyDescent="0.35">
      <c r="A218" s="4"/>
    </row>
    <row r="219" spans="1:1" x14ac:dyDescent="0.35">
      <c r="A219" s="4"/>
    </row>
    <row r="220" spans="1:1" x14ac:dyDescent="0.35">
      <c r="A220" s="4"/>
    </row>
    <row r="221" spans="1:1" x14ac:dyDescent="0.35">
      <c r="A221" s="4"/>
    </row>
    <row r="222" spans="1:1" x14ac:dyDescent="0.35">
      <c r="A222" s="4"/>
    </row>
    <row r="223" spans="1:1" x14ac:dyDescent="0.35">
      <c r="A223" s="4"/>
    </row>
    <row r="224" spans="1:1" x14ac:dyDescent="0.35">
      <c r="A224" s="4"/>
    </row>
    <row r="225" spans="1:1" x14ac:dyDescent="0.35">
      <c r="A225" s="4"/>
    </row>
    <row r="226" spans="1:1" x14ac:dyDescent="0.35">
      <c r="A226" s="4"/>
    </row>
    <row r="227" spans="1:1" x14ac:dyDescent="0.35">
      <c r="A227" s="4"/>
    </row>
    <row r="228" spans="1:1" x14ac:dyDescent="0.35">
      <c r="A228" s="4"/>
    </row>
    <row r="229" spans="1:1" x14ac:dyDescent="0.35">
      <c r="A229" s="4"/>
    </row>
    <row r="230" spans="1:1" x14ac:dyDescent="0.35">
      <c r="A230" s="4"/>
    </row>
    <row r="231" spans="1:1" x14ac:dyDescent="0.35">
      <c r="A231" s="4"/>
    </row>
    <row r="232" spans="1:1" x14ac:dyDescent="0.35">
      <c r="A232" s="4"/>
    </row>
    <row r="233" spans="1:1" x14ac:dyDescent="0.35">
      <c r="A233" s="4"/>
    </row>
    <row r="234" spans="1:1" x14ac:dyDescent="0.35">
      <c r="A234" s="4"/>
    </row>
    <row r="235" spans="1:1" x14ac:dyDescent="0.35">
      <c r="A235" s="4"/>
    </row>
    <row r="236" spans="1:1" x14ac:dyDescent="0.35">
      <c r="A236" s="4"/>
    </row>
    <row r="237" spans="1:1" x14ac:dyDescent="0.35">
      <c r="A237" s="4"/>
    </row>
    <row r="238" spans="1:1" x14ac:dyDescent="0.35">
      <c r="A238" s="4"/>
    </row>
    <row r="239" spans="1:1" x14ac:dyDescent="0.35">
      <c r="A239" s="4"/>
    </row>
    <row r="240" spans="1:1" x14ac:dyDescent="0.35">
      <c r="A240" s="4"/>
    </row>
    <row r="241" spans="1:1" x14ac:dyDescent="0.35">
      <c r="A241" s="4"/>
    </row>
    <row r="242" spans="1:1" x14ac:dyDescent="0.35">
      <c r="A242" s="4"/>
    </row>
    <row r="243" spans="1:1" x14ac:dyDescent="0.35">
      <c r="A243" s="4"/>
    </row>
    <row r="244" spans="1:1" x14ac:dyDescent="0.35">
      <c r="A244" s="4"/>
    </row>
    <row r="245" spans="1:1" x14ac:dyDescent="0.35">
      <c r="A245" s="4"/>
    </row>
    <row r="246" spans="1:1" x14ac:dyDescent="0.35">
      <c r="A246" s="4"/>
    </row>
    <row r="247" spans="1:1" x14ac:dyDescent="0.35">
      <c r="A247" s="4"/>
    </row>
    <row r="248" spans="1:1" x14ac:dyDescent="0.35">
      <c r="A248" s="4"/>
    </row>
    <row r="249" spans="1:1" x14ac:dyDescent="0.35">
      <c r="A249" s="4"/>
    </row>
    <row r="250" spans="1:1" x14ac:dyDescent="0.35">
      <c r="A250" s="4"/>
    </row>
    <row r="251" spans="1:1" x14ac:dyDescent="0.35">
      <c r="A251" s="4"/>
    </row>
    <row r="252" spans="1:1" x14ac:dyDescent="0.35">
      <c r="A252" s="4"/>
    </row>
    <row r="253" spans="1:1" x14ac:dyDescent="0.35">
      <c r="A253" s="4"/>
    </row>
    <row r="254" spans="1:1" x14ac:dyDescent="0.35">
      <c r="A254" s="4"/>
    </row>
    <row r="255" spans="1:1" x14ac:dyDescent="0.35">
      <c r="A255" s="4"/>
    </row>
    <row r="256" spans="1:1" x14ac:dyDescent="0.35">
      <c r="A256" s="4"/>
    </row>
    <row r="257" spans="1:1" x14ac:dyDescent="0.35">
      <c r="A257" s="4"/>
    </row>
    <row r="258" spans="1:1" x14ac:dyDescent="0.35">
      <c r="A258" s="4"/>
    </row>
    <row r="259" spans="1:1" x14ac:dyDescent="0.35">
      <c r="A259" s="4"/>
    </row>
    <row r="260" spans="1:1" x14ac:dyDescent="0.35">
      <c r="A260" s="4"/>
    </row>
    <row r="261" spans="1:1" x14ac:dyDescent="0.35">
      <c r="A261" s="4"/>
    </row>
    <row r="262" spans="1:1" x14ac:dyDescent="0.35">
      <c r="A262" s="4"/>
    </row>
    <row r="263" spans="1:1" x14ac:dyDescent="0.35">
      <c r="A263" s="4"/>
    </row>
    <row r="264" spans="1:1" x14ac:dyDescent="0.35">
      <c r="A264" s="4"/>
    </row>
    <row r="265" spans="1:1" x14ac:dyDescent="0.35">
      <c r="A265" s="4"/>
    </row>
    <row r="266" spans="1:1" x14ac:dyDescent="0.35">
      <c r="A266" s="4"/>
    </row>
    <row r="267" spans="1:1" x14ac:dyDescent="0.35">
      <c r="A267" s="4"/>
    </row>
    <row r="268" spans="1:1" x14ac:dyDescent="0.35">
      <c r="A268" s="4"/>
    </row>
    <row r="269" spans="1:1" x14ac:dyDescent="0.35">
      <c r="A269" s="4"/>
    </row>
    <row r="270" spans="1:1" x14ac:dyDescent="0.35">
      <c r="A270" s="4"/>
    </row>
    <row r="271" spans="1:1" x14ac:dyDescent="0.35">
      <c r="A271" s="4"/>
    </row>
    <row r="272" spans="1:1" x14ac:dyDescent="0.35">
      <c r="A272" s="4"/>
    </row>
    <row r="273" spans="1:1" x14ac:dyDescent="0.35">
      <c r="A273"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59"/>
  <sheetViews>
    <sheetView showGridLines="0" workbookViewId="0"/>
  </sheetViews>
  <sheetFormatPr defaultColWidth="11.53515625" defaultRowHeight="15.5" x14ac:dyDescent="0.35"/>
  <cols>
    <col min="1" max="1" width="22.69140625" customWidth="1"/>
    <col min="2" max="9" width="12.69140625" customWidth="1"/>
  </cols>
  <sheetData>
    <row r="1" spans="1:9" ht="19.5" x14ac:dyDescent="0.45">
      <c r="A1" s="1" t="s">
        <v>251</v>
      </c>
    </row>
    <row r="2" spans="1:9" x14ac:dyDescent="0.35">
      <c r="A2" t="s">
        <v>49</v>
      </c>
    </row>
    <row r="3" spans="1:9" x14ac:dyDescent="0.35">
      <c r="A3" t="s">
        <v>50</v>
      </c>
    </row>
    <row r="4" spans="1:9" x14ac:dyDescent="0.35">
      <c r="A4" t="s">
        <v>101</v>
      </c>
    </row>
    <row r="5" spans="1:9" x14ac:dyDescent="0.35">
      <c r="A5" t="s">
        <v>52</v>
      </c>
    </row>
    <row r="6" spans="1:9" x14ac:dyDescent="0.35">
      <c r="A6" t="s">
        <v>53</v>
      </c>
    </row>
    <row r="7" spans="1:9" x14ac:dyDescent="0.35">
      <c r="A7" s="11" t="s">
        <v>255</v>
      </c>
    </row>
    <row r="8" spans="1:9" ht="124" x14ac:dyDescent="0.35">
      <c r="A8" s="3" t="s">
        <v>252</v>
      </c>
      <c r="B8" s="5" t="s">
        <v>55</v>
      </c>
      <c r="C8" s="5" t="s">
        <v>56</v>
      </c>
      <c r="D8" s="5" t="s">
        <v>57</v>
      </c>
      <c r="E8" s="5" t="s">
        <v>58</v>
      </c>
      <c r="F8" s="5" t="s">
        <v>59</v>
      </c>
      <c r="G8" s="5" t="s">
        <v>60</v>
      </c>
      <c r="H8" s="5" t="s">
        <v>61</v>
      </c>
      <c r="I8" s="5" t="s">
        <v>62</v>
      </c>
    </row>
    <row r="9" spans="1:9" x14ac:dyDescent="0.35">
      <c r="A9" s="4" t="s">
        <v>253</v>
      </c>
      <c r="B9" s="6">
        <v>145845</v>
      </c>
      <c r="C9" s="7">
        <v>0.98</v>
      </c>
      <c r="D9" s="6">
        <v>132310</v>
      </c>
      <c r="E9" s="6">
        <v>85210</v>
      </c>
      <c r="F9" s="6">
        <v>47100</v>
      </c>
      <c r="G9" s="7">
        <v>0.98</v>
      </c>
      <c r="H9" s="7">
        <v>0.64</v>
      </c>
      <c r="I9" s="7">
        <v>0.36</v>
      </c>
    </row>
    <row r="10" spans="1:9" x14ac:dyDescent="0.35">
      <c r="A10" s="4" t="s">
        <v>254</v>
      </c>
      <c r="B10" s="6">
        <v>1770</v>
      </c>
      <c r="C10" s="7">
        <v>0.01</v>
      </c>
      <c r="D10" s="6">
        <v>1620</v>
      </c>
      <c r="E10" s="6">
        <v>1080</v>
      </c>
      <c r="F10" s="6">
        <v>540</v>
      </c>
      <c r="G10" s="7">
        <v>0.01</v>
      </c>
      <c r="H10" s="7">
        <v>0.67</v>
      </c>
      <c r="I10" s="7">
        <v>0.33</v>
      </c>
    </row>
    <row r="11" spans="1:9" x14ac:dyDescent="0.35">
      <c r="A11" s="4" t="s">
        <v>219</v>
      </c>
      <c r="B11" s="6">
        <v>125</v>
      </c>
      <c r="C11" s="7">
        <v>0</v>
      </c>
      <c r="D11" s="6">
        <v>115</v>
      </c>
      <c r="E11" s="6">
        <v>85</v>
      </c>
      <c r="F11" s="6">
        <v>30</v>
      </c>
      <c r="G11" s="7">
        <v>0</v>
      </c>
      <c r="H11" s="7">
        <v>0.72</v>
      </c>
      <c r="I11" s="7">
        <v>0.28000000000000003</v>
      </c>
    </row>
    <row r="12" spans="1:9" x14ac:dyDescent="0.35">
      <c r="A12" s="4" t="s">
        <v>220</v>
      </c>
      <c r="B12" s="6">
        <v>905</v>
      </c>
      <c r="C12" s="7">
        <v>0.01</v>
      </c>
      <c r="D12" s="6">
        <v>535</v>
      </c>
      <c r="E12" s="6">
        <v>230</v>
      </c>
      <c r="F12" s="6">
        <v>305</v>
      </c>
      <c r="G12" s="7">
        <v>0</v>
      </c>
      <c r="H12" s="7">
        <v>0.43</v>
      </c>
      <c r="I12" s="7">
        <v>0.56999999999999995</v>
      </c>
    </row>
    <row r="13" spans="1:9" x14ac:dyDescent="0.35">
      <c r="A13" s="8" t="s">
        <v>71</v>
      </c>
      <c r="B13" s="9">
        <v>148645</v>
      </c>
      <c r="C13" s="10">
        <v>1</v>
      </c>
      <c r="D13" s="9">
        <v>134585</v>
      </c>
      <c r="E13" s="9">
        <v>86605</v>
      </c>
      <c r="F13" s="9">
        <v>47980</v>
      </c>
      <c r="G13" s="10">
        <v>1</v>
      </c>
      <c r="H13" s="10">
        <v>0.64</v>
      </c>
      <c r="I13" s="10">
        <v>0.36</v>
      </c>
    </row>
    <row r="15" spans="1:9" x14ac:dyDescent="0.35">
      <c r="A15" s="11" t="s">
        <v>256</v>
      </c>
    </row>
    <row r="16" spans="1:9" ht="124" x14ac:dyDescent="0.35">
      <c r="A16" s="3" t="s">
        <v>252</v>
      </c>
      <c r="B16" s="5" t="s">
        <v>55</v>
      </c>
      <c r="C16" s="5" t="s">
        <v>56</v>
      </c>
      <c r="D16" s="5" t="s">
        <v>57</v>
      </c>
      <c r="E16" s="5" t="s">
        <v>58</v>
      </c>
      <c r="F16" s="5" t="s">
        <v>59</v>
      </c>
      <c r="G16" s="5" t="s">
        <v>60</v>
      </c>
      <c r="H16" s="5" t="s">
        <v>61</v>
      </c>
      <c r="I16" s="5" t="s">
        <v>62</v>
      </c>
    </row>
    <row r="17" spans="1:9" x14ac:dyDescent="0.35">
      <c r="A17" s="4" t="s">
        <v>253</v>
      </c>
      <c r="B17" s="6">
        <v>60835</v>
      </c>
      <c r="C17" s="7">
        <v>0.98</v>
      </c>
      <c r="D17" s="6">
        <v>55355</v>
      </c>
      <c r="E17" s="6">
        <v>26740</v>
      </c>
      <c r="F17" s="6">
        <v>28615</v>
      </c>
      <c r="G17" s="7">
        <v>0.99</v>
      </c>
      <c r="H17" s="7">
        <v>0.48</v>
      </c>
      <c r="I17" s="7">
        <v>0.52</v>
      </c>
    </row>
    <row r="18" spans="1:9" x14ac:dyDescent="0.35">
      <c r="A18" s="4" t="s">
        <v>254</v>
      </c>
      <c r="B18" s="6">
        <v>720</v>
      </c>
      <c r="C18" s="7">
        <v>0.01</v>
      </c>
      <c r="D18" s="6">
        <v>655</v>
      </c>
      <c r="E18" s="6">
        <v>350</v>
      </c>
      <c r="F18" s="6">
        <v>305</v>
      </c>
      <c r="G18" s="7">
        <v>0.01</v>
      </c>
      <c r="H18" s="7">
        <v>0.53</v>
      </c>
      <c r="I18" s="7">
        <v>0.47</v>
      </c>
    </row>
    <row r="19" spans="1:9" x14ac:dyDescent="0.35">
      <c r="A19" s="4" t="s">
        <v>219</v>
      </c>
      <c r="B19" s="6">
        <v>30</v>
      </c>
      <c r="C19" s="7">
        <v>0</v>
      </c>
      <c r="D19" s="6">
        <v>25</v>
      </c>
      <c r="E19" s="6">
        <v>15</v>
      </c>
      <c r="F19" s="6">
        <v>10</v>
      </c>
      <c r="G19" s="7">
        <v>0</v>
      </c>
      <c r="H19" s="7">
        <v>0.54</v>
      </c>
      <c r="I19" s="7">
        <v>0.46</v>
      </c>
    </row>
    <row r="20" spans="1:9" x14ac:dyDescent="0.35">
      <c r="A20" s="4" t="s">
        <v>220</v>
      </c>
      <c r="B20" s="6">
        <v>225</v>
      </c>
      <c r="C20" s="7">
        <v>0</v>
      </c>
      <c r="D20" s="6">
        <v>140</v>
      </c>
      <c r="E20" s="6">
        <v>35</v>
      </c>
      <c r="F20" s="6">
        <v>100</v>
      </c>
      <c r="G20" s="7">
        <v>0</v>
      </c>
      <c r="H20" s="7">
        <v>0.26</v>
      </c>
      <c r="I20" s="7">
        <v>0.74</v>
      </c>
    </row>
    <row r="21" spans="1:9" x14ac:dyDescent="0.35">
      <c r="A21" s="8" t="s">
        <v>71</v>
      </c>
      <c r="B21" s="9">
        <v>61810</v>
      </c>
      <c r="C21" s="10">
        <v>1</v>
      </c>
      <c r="D21" s="9">
        <v>56175</v>
      </c>
      <c r="E21" s="9">
        <v>27140</v>
      </c>
      <c r="F21" s="9">
        <v>29035</v>
      </c>
      <c r="G21" s="10">
        <v>1</v>
      </c>
      <c r="H21" s="10">
        <v>0.48</v>
      </c>
      <c r="I21" s="10">
        <v>0.52</v>
      </c>
    </row>
    <row r="23" spans="1:9" x14ac:dyDescent="0.35">
      <c r="A23" s="11" t="s">
        <v>257</v>
      </c>
    </row>
    <row r="24" spans="1:9" ht="124" x14ac:dyDescent="0.35">
      <c r="A24" s="3" t="s">
        <v>252</v>
      </c>
      <c r="B24" s="5" t="s">
        <v>55</v>
      </c>
      <c r="C24" s="5" t="s">
        <v>56</v>
      </c>
      <c r="D24" s="5" t="s">
        <v>57</v>
      </c>
      <c r="E24" s="5" t="s">
        <v>58</v>
      </c>
      <c r="F24" s="5" t="s">
        <v>59</v>
      </c>
      <c r="G24" s="5" t="s">
        <v>60</v>
      </c>
      <c r="H24" s="5" t="s">
        <v>61</v>
      </c>
      <c r="I24" s="5" t="s">
        <v>62</v>
      </c>
    </row>
    <row r="25" spans="1:9" x14ac:dyDescent="0.35">
      <c r="A25" s="4" t="s">
        <v>253</v>
      </c>
      <c r="B25" s="6">
        <v>23820</v>
      </c>
      <c r="C25" s="7">
        <v>0.98</v>
      </c>
      <c r="D25" s="6">
        <v>23405</v>
      </c>
      <c r="E25" s="6">
        <v>15930</v>
      </c>
      <c r="F25" s="6">
        <v>7475</v>
      </c>
      <c r="G25" s="7">
        <v>0.98</v>
      </c>
      <c r="H25" s="7">
        <v>0.68</v>
      </c>
      <c r="I25" s="7">
        <v>0.32</v>
      </c>
    </row>
    <row r="26" spans="1:9" x14ac:dyDescent="0.35">
      <c r="A26" s="4" t="s">
        <v>254</v>
      </c>
      <c r="B26" s="6">
        <v>240</v>
      </c>
      <c r="C26" s="7">
        <v>0.01</v>
      </c>
      <c r="D26" s="6">
        <v>235</v>
      </c>
      <c r="E26" s="6">
        <v>145</v>
      </c>
      <c r="F26" s="6">
        <v>90</v>
      </c>
      <c r="G26" s="7">
        <v>0.01</v>
      </c>
      <c r="H26" s="7">
        <v>0.61</v>
      </c>
      <c r="I26" s="7">
        <v>0.39</v>
      </c>
    </row>
    <row r="27" spans="1:9" x14ac:dyDescent="0.35">
      <c r="A27" s="4" t="s">
        <v>219</v>
      </c>
      <c r="B27" s="6">
        <v>30</v>
      </c>
      <c r="C27" s="7">
        <v>0</v>
      </c>
      <c r="D27" s="6">
        <v>30</v>
      </c>
      <c r="E27" s="6">
        <v>25</v>
      </c>
      <c r="F27" s="6">
        <v>5</v>
      </c>
      <c r="G27" s="7">
        <v>0</v>
      </c>
      <c r="H27" s="7">
        <v>0.77</v>
      </c>
      <c r="I27" s="7">
        <v>0.23</v>
      </c>
    </row>
    <row r="28" spans="1:9" x14ac:dyDescent="0.35">
      <c r="A28" s="4" t="s">
        <v>220</v>
      </c>
      <c r="B28" s="6">
        <v>270</v>
      </c>
      <c r="C28" s="7">
        <v>0.01</v>
      </c>
      <c r="D28" s="6">
        <v>170</v>
      </c>
      <c r="E28" s="6">
        <v>70</v>
      </c>
      <c r="F28" s="6">
        <v>105</v>
      </c>
      <c r="G28" s="7">
        <v>0.01</v>
      </c>
      <c r="H28" s="7">
        <v>0.4</v>
      </c>
      <c r="I28" s="7">
        <v>0.6</v>
      </c>
    </row>
    <row r="29" spans="1:9" x14ac:dyDescent="0.35">
      <c r="A29" s="8" t="s">
        <v>71</v>
      </c>
      <c r="B29" s="9">
        <v>24365</v>
      </c>
      <c r="C29" s="10">
        <v>1</v>
      </c>
      <c r="D29" s="9">
        <v>23845</v>
      </c>
      <c r="E29" s="9">
        <v>16165</v>
      </c>
      <c r="F29" s="9">
        <v>7680</v>
      </c>
      <c r="G29" s="10">
        <v>1</v>
      </c>
      <c r="H29" s="10">
        <v>0.68</v>
      </c>
      <c r="I29" s="10">
        <v>0.32</v>
      </c>
    </row>
    <row r="30" spans="1:9" x14ac:dyDescent="0.35">
      <c r="A30" s="4"/>
    </row>
    <row r="31" spans="1:9" x14ac:dyDescent="0.35">
      <c r="A31" s="11" t="s">
        <v>258</v>
      </c>
    </row>
    <row r="32" spans="1:9" ht="124" x14ac:dyDescent="0.35">
      <c r="A32" s="3" t="s">
        <v>252</v>
      </c>
      <c r="B32" s="5" t="s">
        <v>55</v>
      </c>
      <c r="C32" s="5" t="s">
        <v>56</v>
      </c>
      <c r="D32" s="5" t="s">
        <v>57</v>
      </c>
      <c r="E32" s="5" t="s">
        <v>58</v>
      </c>
      <c r="F32" s="5" t="s">
        <v>59</v>
      </c>
      <c r="G32" s="5" t="s">
        <v>60</v>
      </c>
      <c r="H32" s="5" t="s">
        <v>61</v>
      </c>
      <c r="I32" s="5" t="s">
        <v>62</v>
      </c>
    </row>
    <row r="33" spans="1:9" x14ac:dyDescent="0.35">
      <c r="A33" s="4" t="s">
        <v>253</v>
      </c>
      <c r="B33" s="6">
        <v>11335</v>
      </c>
      <c r="C33" s="7">
        <v>0.98</v>
      </c>
      <c r="D33" s="6">
        <v>7720</v>
      </c>
      <c r="E33" s="6">
        <v>6450</v>
      </c>
      <c r="F33" s="6">
        <v>1270</v>
      </c>
      <c r="G33" s="7">
        <v>0.98</v>
      </c>
      <c r="H33" s="7">
        <v>0.84</v>
      </c>
      <c r="I33" s="7">
        <v>0.16</v>
      </c>
    </row>
    <row r="34" spans="1:9" x14ac:dyDescent="0.35">
      <c r="A34" s="4" t="s">
        <v>254</v>
      </c>
      <c r="B34" s="6">
        <v>155</v>
      </c>
      <c r="C34" s="7">
        <v>0.01</v>
      </c>
      <c r="D34" s="6">
        <v>110</v>
      </c>
      <c r="E34" s="6">
        <v>95</v>
      </c>
      <c r="F34" s="6">
        <v>15</v>
      </c>
      <c r="G34" s="7">
        <v>0.01</v>
      </c>
      <c r="H34" s="7">
        <v>0.86</v>
      </c>
      <c r="I34" s="7">
        <v>0.14000000000000001</v>
      </c>
    </row>
    <row r="35" spans="1:9" x14ac:dyDescent="0.35">
      <c r="A35" s="4" t="s">
        <v>219</v>
      </c>
      <c r="B35" s="6">
        <v>10</v>
      </c>
      <c r="C35" s="7">
        <v>0</v>
      </c>
      <c r="D35" s="6">
        <v>10</v>
      </c>
      <c r="E35" s="6" t="s">
        <v>76</v>
      </c>
      <c r="F35" s="6" t="s">
        <v>76</v>
      </c>
      <c r="G35" s="7">
        <v>0</v>
      </c>
      <c r="H35" s="6" t="s">
        <v>76</v>
      </c>
      <c r="I35" s="7" t="s">
        <v>76</v>
      </c>
    </row>
    <row r="36" spans="1:9" x14ac:dyDescent="0.35">
      <c r="A36" s="4" t="s">
        <v>220</v>
      </c>
      <c r="B36" s="6">
        <v>25</v>
      </c>
      <c r="C36" s="7">
        <v>0</v>
      </c>
      <c r="D36" s="6">
        <v>20</v>
      </c>
      <c r="E36" s="6">
        <v>15</v>
      </c>
      <c r="F36" s="6">
        <v>5</v>
      </c>
      <c r="G36" s="7">
        <v>0</v>
      </c>
      <c r="H36" s="7">
        <v>0.8</v>
      </c>
      <c r="I36" s="7">
        <v>0.2</v>
      </c>
    </row>
    <row r="37" spans="1:9" x14ac:dyDescent="0.35">
      <c r="A37" s="8" t="s">
        <v>71</v>
      </c>
      <c r="B37" s="9">
        <v>11525</v>
      </c>
      <c r="C37" s="10">
        <v>1</v>
      </c>
      <c r="D37" s="9">
        <v>7860</v>
      </c>
      <c r="E37" s="9">
        <v>6565</v>
      </c>
      <c r="F37" s="9">
        <v>1295</v>
      </c>
      <c r="G37" s="10">
        <v>1</v>
      </c>
      <c r="H37" s="10">
        <v>0.84</v>
      </c>
      <c r="I37" s="10">
        <v>0.16</v>
      </c>
    </row>
    <row r="38" spans="1:9" x14ac:dyDescent="0.35">
      <c r="A38" s="4"/>
    </row>
    <row r="39" spans="1:9" x14ac:dyDescent="0.35">
      <c r="A39" s="11" t="s">
        <v>259</v>
      </c>
    </row>
    <row r="40" spans="1:9" ht="124" x14ac:dyDescent="0.35">
      <c r="A40" s="3" t="s">
        <v>252</v>
      </c>
      <c r="B40" s="5" t="s">
        <v>55</v>
      </c>
      <c r="C40" s="5" t="s">
        <v>56</v>
      </c>
      <c r="D40" s="5" t="s">
        <v>57</v>
      </c>
      <c r="E40" s="5" t="s">
        <v>58</v>
      </c>
      <c r="F40" s="5" t="s">
        <v>59</v>
      </c>
      <c r="G40" s="5" t="s">
        <v>60</v>
      </c>
      <c r="H40" s="5" t="s">
        <v>61</v>
      </c>
      <c r="I40" s="5" t="s">
        <v>62</v>
      </c>
    </row>
    <row r="41" spans="1:9" x14ac:dyDescent="0.35">
      <c r="A41" s="4" t="s">
        <v>253</v>
      </c>
      <c r="B41" s="6">
        <v>13465</v>
      </c>
      <c r="C41" s="7">
        <v>0.99</v>
      </c>
      <c r="D41" s="6">
        <v>10665</v>
      </c>
      <c r="E41" s="6">
        <v>8695</v>
      </c>
      <c r="F41" s="6">
        <v>1975</v>
      </c>
      <c r="G41" s="7">
        <v>0.99</v>
      </c>
      <c r="H41" s="7">
        <v>0.82</v>
      </c>
      <c r="I41" s="7">
        <v>0.19</v>
      </c>
    </row>
    <row r="42" spans="1:9" x14ac:dyDescent="0.35">
      <c r="A42" s="4" t="s">
        <v>254</v>
      </c>
      <c r="B42" s="6">
        <v>155</v>
      </c>
      <c r="C42" s="7">
        <v>0.01</v>
      </c>
      <c r="D42" s="6">
        <v>130</v>
      </c>
      <c r="E42" s="6">
        <v>115</v>
      </c>
      <c r="F42" s="6">
        <v>15</v>
      </c>
      <c r="G42" s="7">
        <v>0.01</v>
      </c>
      <c r="H42" s="7">
        <v>0.89</v>
      </c>
      <c r="I42" s="7">
        <v>0.11</v>
      </c>
    </row>
    <row r="43" spans="1:9" x14ac:dyDescent="0.35">
      <c r="A43" s="4" t="s">
        <v>219</v>
      </c>
      <c r="B43" s="6">
        <v>10</v>
      </c>
      <c r="C43" s="7">
        <v>0</v>
      </c>
      <c r="D43" s="6">
        <v>10</v>
      </c>
      <c r="E43" s="6" t="s">
        <v>76</v>
      </c>
      <c r="F43" s="6" t="s">
        <v>76</v>
      </c>
      <c r="G43" s="7">
        <v>0</v>
      </c>
      <c r="H43" s="6" t="s">
        <v>76</v>
      </c>
      <c r="I43" s="7" t="s">
        <v>76</v>
      </c>
    </row>
    <row r="44" spans="1:9" x14ac:dyDescent="0.35">
      <c r="A44" s="4" t="s">
        <v>220</v>
      </c>
      <c r="B44" s="6">
        <v>20</v>
      </c>
      <c r="C44" s="7">
        <v>0</v>
      </c>
      <c r="D44" s="6">
        <v>15</v>
      </c>
      <c r="E44" s="6">
        <v>10</v>
      </c>
      <c r="F44" s="6">
        <v>5</v>
      </c>
      <c r="G44" s="7">
        <v>0</v>
      </c>
      <c r="H44" s="7">
        <v>0.8</v>
      </c>
      <c r="I44" s="7">
        <v>0.2</v>
      </c>
    </row>
    <row r="45" spans="1:9" x14ac:dyDescent="0.35">
      <c r="A45" s="8" t="s">
        <v>71</v>
      </c>
      <c r="B45" s="9">
        <v>13645</v>
      </c>
      <c r="C45" s="10">
        <v>1</v>
      </c>
      <c r="D45" s="9">
        <v>10820</v>
      </c>
      <c r="E45" s="9">
        <v>8825</v>
      </c>
      <c r="F45" s="9">
        <v>1990</v>
      </c>
      <c r="G45" s="10">
        <v>1</v>
      </c>
      <c r="H45" s="10">
        <v>0.82</v>
      </c>
      <c r="I45" s="10">
        <v>0.18</v>
      </c>
    </row>
    <row r="46" spans="1:9" x14ac:dyDescent="0.35">
      <c r="A46" s="4"/>
    </row>
    <row r="47" spans="1:9" x14ac:dyDescent="0.35">
      <c r="A47" s="11" t="s">
        <v>260</v>
      </c>
    </row>
    <row r="48" spans="1:9" ht="124" x14ac:dyDescent="0.35">
      <c r="A48" s="3" t="s">
        <v>252</v>
      </c>
      <c r="B48" s="5" t="s">
        <v>55</v>
      </c>
      <c r="C48" s="5" t="s">
        <v>56</v>
      </c>
      <c r="D48" s="5" t="s">
        <v>57</v>
      </c>
      <c r="E48" s="5" t="s">
        <v>58</v>
      </c>
      <c r="F48" s="5" t="s">
        <v>59</v>
      </c>
      <c r="G48" s="5" t="s">
        <v>60</v>
      </c>
      <c r="H48" s="5" t="s">
        <v>61</v>
      </c>
      <c r="I48" s="5" t="s">
        <v>62</v>
      </c>
    </row>
    <row r="49" spans="1:9" x14ac:dyDescent="0.35">
      <c r="A49" s="4" t="s">
        <v>253</v>
      </c>
      <c r="B49" s="6">
        <v>7300</v>
      </c>
      <c r="C49" s="7">
        <v>0.97</v>
      </c>
      <c r="D49" s="6">
        <v>6720</v>
      </c>
      <c r="E49" s="6">
        <v>5580</v>
      </c>
      <c r="F49" s="6">
        <v>1140</v>
      </c>
      <c r="G49" s="7">
        <v>0.98</v>
      </c>
      <c r="H49" s="7">
        <v>0.83</v>
      </c>
      <c r="I49" s="7">
        <v>0.17</v>
      </c>
    </row>
    <row r="50" spans="1:9" x14ac:dyDescent="0.35">
      <c r="A50" s="4" t="s">
        <v>254</v>
      </c>
      <c r="B50" s="6">
        <v>60</v>
      </c>
      <c r="C50" s="7">
        <v>0.01</v>
      </c>
      <c r="D50" s="6">
        <v>50</v>
      </c>
      <c r="E50" s="6">
        <v>35</v>
      </c>
      <c r="F50" s="6">
        <v>15</v>
      </c>
      <c r="G50" s="7">
        <v>0.01</v>
      </c>
      <c r="H50" s="7">
        <v>0.69</v>
      </c>
      <c r="I50" s="7">
        <v>0.31</v>
      </c>
    </row>
    <row r="51" spans="1:9" x14ac:dyDescent="0.35">
      <c r="A51" s="4" t="s">
        <v>219</v>
      </c>
      <c r="B51" s="6" t="s">
        <v>76</v>
      </c>
      <c r="C51" s="7" t="s">
        <v>76</v>
      </c>
      <c r="D51" s="6" t="s">
        <v>76</v>
      </c>
      <c r="E51" s="6" t="s">
        <v>76</v>
      </c>
      <c r="F51" s="6" t="s">
        <v>76</v>
      </c>
      <c r="G51" s="7" t="s">
        <v>76</v>
      </c>
      <c r="H51" s="6" t="s">
        <v>76</v>
      </c>
      <c r="I51" s="7" t="s">
        <v>76</v>
      </c>
    </row>
    <row r="52" spans="1:9" x14ac:dyDescent="0.35">
      <c r="A52" s="4" t="s">
        <v>220</v>
      </c>
      <c r="B52" s="6">
        <v>155</v>
      </c>
      <c r="C52" s="7">
        <v>0.02</v>
      </c>
      <c r="D52" s="6">
        <v>55</v>
      </c>
      <c r="E52" s="6">
        <v>5</v>
      </c>
      <c r="F52" s="6">
        <v>55</v>
      </c>
      <c r="G52" s="7">
        <v>0.01</v>
      </c>
      <c r="H52" s="7">
        <v>0.05</v>
      </c>
      <c r="I52" s="7">
        <v>0.95</v>
      </c>
    </row>
    <row r="53" spans="1:9" x14ac:dyDescent="0.35">
      <c r="A53" s="8" t="s">
        <v>71</v>
      </c>
      <c r="B53" s="9">
        <v>7520</v>
      </c>
      <c r="C53" s="10">
        <v>1</v>
      </c>
      <c r="D53" s="9">
        <v>6830</v>
      </c>
      <c r="E53" s="9">
        <v>5620</v>
      </c>
      <c r="F53" s="9">
        <v>1210</v>
      </c>
      <c r="G53" s="10">
        <v>1</v>
      </c>
      <c r="H53" s="10">
        <v>0.82</v>
      </c>
      <c r="I53" s="10">
        <v>0.18</v>
      </c>
    </row>
    <row r="54" spans="1:9" x14ac:dyDescent="0.35">
      <c r="A54" s="4"/>
    </row>
    <row r="55" spans="1:9" x14ac:dyDescent="0.35">
      <c r="A55" s="11" t="s">
        <v>261</v>
      </c>
    </row>
    <row r="56" spans="1:9" ht="124" x14ac:dyDescent="0.35">
      <c r="A56" s="3" t="s">
        <v>252</v>
      </c>
      <c r="B56" s="5" t="s">
        <v>55</v>
      </c>
      <c r="C56" s="5" t="s">
        <v>56</v>
      </c>
      <c r="D56" s="5" t="s">
        <v>57</v>
      </c>
      <c r="E56" s="5" t="s">
        <v>58</v>
      </c>
      <c r="F56" s="5" t="s">
        <v>59</v>
      </c>
      <c r="G56" s="5" t="s">
        <v>60</v>
      </c>
      <c r="H56" s="5" t="s">
        <v>61</v>
      </c>
      <c r="I56" s="5" t="s">
        <v>62</v>
      </c>
    </row>
    <row r="57" spans="1:9" x14ac:dyDescent="0.35">
      <c r="A57" s="4" t="s">
        <v>253</v>
      </c>
      <c r="B57" s="6">
        <v>1590</v>
      </c>
      <c r="C57" s="7">
        <v>0.98</v>
      </c>
      <c r="D57" s="6">
        <v>1540</v>
      </c>
      <c r="E57" s="6">
        <v>630</v>
      </c>
      <c r="F57" s="6">
        <v>910</v>
      </c>
      <c r="G57" s="7">
        <v>0.99</v>
      </c>
      <c r="H57" s="7">
        <v>0.41</v>
      </c>
      <c r="I57" s="7">
        <v>0.59</v>
      </c>
    </row>
    <row r="58" spans="1:9" x14ac:dyDescent="0.35">
      <c r="A58" s="4" t="s">
        <v>254</v>
      </c>
      <c r="B58" s="6">
        <v>15</v>
      </c>
      <c r="C58" s="7">
        <v>0.01</v>
      </c>
      <c r="D58" s="6">
        <v>10</v>
      </c>
      <c r="E58" s="6">
        <v>5</v>
      </c>
      <c r="F58" s="6">
        <v>5</v>
      </c>
      <c r="G58" s="7">
        <v>0.01</v>
      </c>
      <c r="H58" s="7">
        <v>0.5</v>
      </c>
      <c r="I58" s="7">
        <v>0.5</v>
      </c>
    </row>
    <row r="59" spans="1:9" x14ac:dyDescent="0.35">
      <c r="A59" s="4" t="s">
        <v>219</v>
      </c>
      <c r="B59" s="6">
        <v>5</v>
      </c>
      <c r="C59" s="7">
        <v>0</v>
      </c>
      <c r="D59" s="6">
        <v>5</v>
      </c>
      <c r="E59" s="6">
        <v>0</v>
      </c>
      <c r="F59" s="6">
        <v>5</v>
      </c>
      <c r="G59" s="7">
        <v>0</v>
      </c>
      <c r="H59" s="7">
        <v>0</v>
      </c>
      <c r="I59" s="7">
        <v>1</v>
      </c>
    </row>
    <row r="60" spans="1:9" x14ac:dyDescent="0.35">
      <c r="A60" s="4" t="s">
        <v>220</v>
      </c>
      <c r="B60" s="6">
        <v>10</v>
      </c>
      <c r="C60" s="7">
        <v>0.01</v>
      </c>
      <c r="D60" s="6">
        <v>5</v>
      </c>
      <c r="E60" s="6" t="s">
        <v>76</v>
      </c>
      <c r="F60" s="6" t="s">
        <v>76</v>
      </c>
      <c r="G60" s="7">
        <v>0</v>
      </c>
      <c r="H60" s="7" t="s">
        <v>76</v>
      </c>
      <c r="I60" s="6" t="s">
        <v>76</v>
      </c>
    </row>
    <row r="61" spans="1:9" x14ac:dyDescent="0.35">
      <c r="A61" s="8" t="s">
        <v>71</v>
      </c>
      <c r="B61" s="9">
        <v>1615</v>
      </c>
      <c r="C61" s="10">
        <v>1</v>
      </c>
      <c r="D61" s="9">
        <v>1560</v>
      </c>
      <c r="E61" s="9">
        <v>635</v>
      </c>
      <c r="F61" s="9">
        <v>925</v>
      </c>
      <c r="G61" s="10">
        <v>1</v>
      </c>
      <c r="H61" s="10">
        <v>0.41</v>
      </c>
      <c r="I61" s="10">
        <v>0.59</v>
      </c>
    </row>
    <row r="62" spans="1:9" x14ac:dyDescent="0.35">
      <c r="A62" s="4"/>
    </row>
    <row r="63" spans="1:9" x14ac:dyDescent="0.35">
      <c r="A63" s="11" t="s">
        <v>262</v>
      </c>
    </row>
    <row r="64" spans="1:9" ht="124" x14ac:dyDescent="0.35">
      <c r="A64" s="3" t="s">
        <v>252</v>
      </c>
      <c r="B64" s="5" t="s">
        <v>55</v>
      </c>
      <c r="C64" s="5" t="s">
        <v>56</v>
      </c>
      <c r="D64" s="5" t="s">
        <v>57</v>
      </c>
      <c r="E64" s="5" t="s">
        <v>58</v>
      </c>
      <c r="F64" s="5" t="s">
        <v>59</v>
      </c>
      <c r="G64" s="5" t="s">
        <v>60</v>
      </c>
      <c r="H64" s="5" t="s">
        <v>61</v>
      </c>
      <c r="I64" s="5" t="s">
        <v>62</v>
      </c>
    </row>
    <row r="65" spans="1:9" x14ac:dyDescent="0.35">
      <c r="A65" s="4" t="s">
        <v>253</v>
      </c>
      <c r="B65" s="6">
        <v>545</v>
      </c>
      <c r="C65" s="7">
        <v>0.9</v>
      </c>
      <c r="D65" s="6">
        <v>460</v>
      </c>
      <c r="E65" s="6">
        <v>385</v>
      </c>
      <c r="F65" s="6">
        <v>75</v>
      </c>
      <c r="G65" s="7">
        <v>0.9</v>
      </c>
      <c r="H65" s="7">
        <v>0.83</v>
      </c>
      <c r="I65" s="7">
        <v>0.17</v>
      </c>
    </row>
    <row r="66" spans="1:9" x14ac:dyDescent="0.35">
      <c r="A66" s="4" t="s">
        <v>254</v>
      </c>
      <c r="B66" s="6">
        <v>50</v>
      </c>
      <c r="C66" s="7">
        <v>0.08</v>
      </c>
      <c r="D66" s="6">
        <v>40</v>
      </c>
      <c r="E66" s="6">
        <v>35</v>
      </c>
      <c r="F66" s="6">
        <v>5</v>
      </c>
      <c r="G66" s="7">
        <v>0.08</v>
      </c>
      <c r="H66" s="7">
        <v>0.9</v>
      </c>
      <c r="I66" s="7">
        <v>0.1</v>
      </c>
    </row>
    <row r="67" spans="1:9" x14ac:dyDescent="0.35">
      <c r="A67" s="4" t="s">
        <v>219</v>
      </c>
      <c r="B67" s="6" t="s">
        <v>76</v>
      </c>
      <c r="C67" s="7" t="s">
        <v>76</v>
      </c>
      <c r="D67" s="6" t="s">
        <v>76</v>
      </c>
      <c r="E67" s="6" t="s">
        <v>76</v>
      </c>
      <c r="F67" s="6" t="s">
        <v>76</v>
      </c>
      <c r="G67" s="7" t="s">
        <v>76</v>
      </c>
      <c r="H67" s="6" t="s">
        <v>76</v>
      </c>
      <c r="I67" s="7" t="s">
        <v>76</v>
      </c>
    </row>
    <row r="68" spans="1:9" x14ac:dyDescent="0.35">
      <c r="A68" s="4" t="s">
        <v>220</v>
      </c>
      <c r="B68" s="6">
        <v>15</v>
      </c>
      <c r="C68" s="7">
        <v>0.02</v>
      </c>
      <c r="D68" s="6">
        <v>10</v>
      </c>
      <c r="E68" s="6" t="s">
        <v>76</v>
      </c>
      <c r="F68" s="6" t="s">
        <v>76</v>
      </c>
      <c r="G68" s="7">
        <v>0.02</v>
      </c>
      <c r="H68" s="6" t="s">
        <v>76</v>
      </c>
      <c r="I68" s="7" t="s">
        <v>76</v>
      </c>
    </row>
    <row r="69" spans="1:9" x14ac:dyDescent="0.35">
      <c r="A69" s="8" t="s">
        <v>71</v>
      </c>
      <c r="B69" s="9">
        <v>610</v>
      </c>
      <c r="C69" s="10">
        <v>1</v>
      </c>
      <c r="D69" s="9">
        <v>510</v>
      </c>
      <c r="E69" s="9">
        <v>430</v>
      </c>
      <c r="F69" s="9">
        <v>85</v>
      </c>
      <c r="G69" s="10">
        <v>1</v>
      </c>
      <c r="H69" s="10">
        <v>0.84</v>
      </c>
      <c r="I69" s="10">
        <v>0.16</v>
      </c>
    </row>
    <row r="70" spans="1:9" x14ac:dyDescent="0.35">
      <c r="A70" s="4"/>
    </row>
    <row r="71" spans="1:9" x14ac:dyDescent="0.35">
      <c r="A71" s="11" t="s">
        <v>263</v>
      </c>
    </row>
    <row r="72" spans="1:9" ht="124" x14ac:dyDescent="0.35">
      <c r="A72" s="3" t="s">
        <v>252</v>
      </c>
      <c r="B72" s="5" t="s">
        <v>55</v>
      </c>
      <c r="C72" s="5" t="s">
        <v>56</v>
      </c>
      <c r="D72" s="5" t="s">
        <v>57</v>
      </c>
      <c r="E72" s="5" t="s">
        <v>58</v>
      </c>
      <c r="F72" s="5" t="s">
        <v>59</v>
      </c>
      <c r="G72" s="5" t="s">
        <v>60</v>
      </c>
      <c r="H72" s="5" t="s">
        <v>61</v>
      </c>
      <c r="I72" s="5" t="s">
        <v>62</v>
      </c>
    </row>
    <row r="73" spans="1:9" x14ac:dyDescent="0.35">
      <c r="A73" s="4" t="s">
        <v>253</v>
      </c>
      <c r="B73" s="6">
        <v>21875</v>
      </c>
      <c r="C73" s="7">
        <v>0.98</v>
      </c>
      <c r="D73" s="6">
        <v>21545</v>
      </c>
      <c r="E73" s="6">
        <v>17065</v>
      </c>
      <c r="F73" s="6">
        <v>4480</v>
      </c>
      <c r="G73" s="7">
        <v>0.98</v>
      </c>
      <c r="H73" s="7">
        <v>0.79</v>
      </c>
      <c r="I73" s="7">
        <v>0.21</v>
      </c>
    </row>
    <row r="74" spans="1:9" x14ac:dyDescent="0.35">
      <c r="A74" s="4" t="s">
        <v>254</v>
      </c>
      <c r="B74" s="6">
        <v>345</v>
      </c>
      <c r="C74" s="7">
        <v>0.02</v>
      </c>
      <c r="D74" s="6">
        <v>340</v>
      </c>
      <c r="E74" s="6">
        <v>265</v>
      </c>
      <c r="F74" s="6">
        <v>75</v>
      </c>
      <c r="G74" s="7">
        <v>0.02</v>
      </c>
      <c r="H74" s="7">
        <v>0.77</v>
      </c>
      <c r="I74" s="7">
        <v>0.23</v>
      </c>
    </row>
    <row r="75" spans="1:9" x14ac:dyDescent="0.35">
      <c r="A75" s="4" t="s">
        <v>219</v>
      </c>
      <c r="B75" s="6">
        <v>35</v>
      </c>
      <c r="C75" s="7">
        <v>0</v>
      </c>
      <c r="D75" s="6">
        <v>35</v>
      </c>
      <c r="E75" s="6">
        <v>30</v>
      </c>
      <c r="F75" s="6">
        <v>5</v>
      </c>
      <c r="G75" s="7">
        <v>0</v>
      </c>
      <c r="H75" s="7">
        <v>0.86</v>
      </c>
      <c r="I75" s="7">
        <v>0.14000000000000001</v>
      </c>
    </row>
    <row r="76" spans="1:9" x14ac:dyDescent="0.35">
      <c r="A76" s="4" t="s">
        <v>220</v>
      </c>
      <c r="B76" s="6">
        <v>155</v>
      </c>
      <c r="C76" s="7">
        <v>0.01</v>
      </c>
      <c r="D76" s="6">
        <v>115</v>
      </c>
      <c r="E76" s="6">
        <v>85</v>
      </c>
      <c r="F76" s="6">
        <v>30</v>
      </c>
      <c r="G76" s="7">
        <v>0.01</v>
      </c>
      <c r="H76" s="7">
        <v>0.74</v>
      </c>
      <c r="I76" s="7">
        <v>0.27</v>
      </c>
    </row>
    <row r="77" spans="1:9" x14ac:dyDescent="0.35">
      <c r="A77" s="8" t="s">
        <v>71</v>
      </c>
      <c r="B77" s="9">
        <v>22410</v>
      </c>
      <c r="C77" s="10">
        <v>1</v>
      </c>
      <c r="D77" s="9">
        <v>22040</v>
      </c>
      <c r="E77" s="9">
        <v>17445</v>
      </c>
      <c r="F77" s="9">
        <v>4595</v>
      </c>
      <c r="G77" s="10">
        <v>1</v>
      </c>
      <c r="H77" s="10">
        <v>0.79</v>
      </c>
      <c r="I77" s="10">
        <v>0.21</v>
      </c>
    </row>
    <row r="78" spans="1:9" x14ac:dyDescent="0.35">
      <c r="A78" s="4"/>
    </row>
    <row r="79" spans="1:9" x14ac:dyDescent="0.35">
      <c r="A79" s="11" t="s">
        <v>264</v>
      </c>
    </row>
    <row r="80" spans="1:9" ht="124" x14ac:dyDescent="0.35">
      <c r="A80" s="3" t="s">
        <v>252</v>
      </c>
      <c r="B80" s="5" t="s">
        <v>55</v>
      </c>
      <c r="C80" s="5" t="s">
        <v>56</v>
      </c>
      <c r="D80" s="5" t="s">
        <v>57</v>
      </c>
      <c r="E80" s="5" t="s">
        <v>58</v>
      </c>
      <c r="F80" s="5" t="s">
        <v>59</v>
      </c>
      <c r="G80" s="5" t="s">
        <v>60</v>
      </c>
      <c r="H80" s="5" t="s">
        <v>61</v>
      </c>
      <c r="I80" s="5" t="s">
        <v>62</v>
      </c>
    </row>
    <row r="81" spans="1:9" x14ac:dyDescent="0.35">
      <c r="A81" s="4" t="s">
        <v>253</v>
      </c>
      <c r="B81" s="6">
        <v>5075</v>
      </c>
      <c r="C81" s="7">
        <v>0.99</v>
      </c>
      <c r="D81" s="6">
        <v>4895</v>
      </c>
      <c r="E81" s="6">
        <v>3740</v>
      </c>
      <c r="F81" s="6">
        <v>1155</v>
      </c>
      <c r="G81" s="7">
        <v>0.99</v>
      </c>
      <c r="H81" s="7">
        <v>0.76</v>
      </c>
      <c r="I81" s="7">
        <v>0.24</v>
      </c>
    </row>
    <row r="82" spans="1:9" x14ac:dyDescent="0.35">
      <c r="A82" s="4" t="s">
        <v>254</v>
      </c>
      <c r="B82" s="6">
        <v>40</v>
      </c>
      <c r="C82" s="7">
        <v>0.01</v>
      </c>
      <c r="D82" s="6">
        <v>40</v>
      </c>
      <c r="E82" s="6">
        <v>30</v>
      </c>
      <c r="F82" s="6">
        <v>10</v>
      </c>
      <c r="G82" s="7">
        <v>0.01</v>
      </c>
      <c r="H82" s="7">
        <v>0.76</v>
      </c>
      <c r="I82" s="7">
        <v>0.24</v>
      </c>
    </row>
    <row r="83" spans="1:9" x14ac:dyDescent="0.35">
      <c r="A83" s="4" t="s">
        <v>219</v>
      </c>
      <c r="B83" s="6" t="s">
        <v>76</v>
      </c>
      <c r="C83" s="7" t="s">
        <v>76</v>
      </c>
      <c r="D83" s="6" t="s">
        <v>76</v>
      </c>
      <c r="E83" s="6" t="s">
        <v>76</v>
      </c>
      <c r="F83" s="6" t="s">
        <v>76</v>
      </c>
      <c r="G83" s="7" t="s">
        <v>76</v>
      </c>
      <c r="H83" s="7" t="s">
        <v>76</v>
      </c>
      <c r="I83" s="6" t="s">
        <v>76</v>
      </c>
    </row>
    <row r="84" spans="1:9" x14ac:dyDescent="0.35">
      <c r="A84" s="4" t="s">
        <v>220</v>
      </c>
      <c r="B84" s="6">
        <v>25</v>
      </c>
      <c r="C84" s="7">
        <v>0.01</v>
      </c>
      <c r="D84" s="6">
        <v>5</v>
      </c>
      <c r="E84" s="6" t="s">
        <v>76</v>
      </c>
      <c r="F84" s="6" t="s">
        <v>76</v>
      </c>
      <c r="G84" s="7">
        <v>0</v>
      </c>
      <c r="H84" s="7" t="s">
        <v>76</v>
      </c>
      <c r="I84" s="7" t="s">
        <v>76</v>
      </c>
    </row>
    <row r="85" spans="1:9" x14ac:dyDescent="0.35">
      <c r="A85" s="8" t="s">
        <v>71</v>
      </c>
      <c r="B85" s="9">
        <v>5140</v>
      </c>
      <c r="C85" s="10">
        <v>1</v>
      </c>
      <c r="D85" s="9">
        <v>4945</v>
      </c>
      <c r="E85" s="9">
        <v>3775</v>
      </c>
      <c r="F85" s="9">
        <v>1170</v>
      </c>
      <c r="G85" s="10">
        <v>1</v>
      </c>
      <c r="H85" s="10">
        <v>0.76</v>
      </c>
      <c r="I85" s="10">
        <v>0.24</v>
      </c>
    </row>
    <row r="86" spans="1:9" x14ac:dyDescent="0.35">
      <c r="A86" s="4" t="s">
        <v>21</v>
      </c>
      <c r="B86" t="s">
        <v>22</v>
      </c>
    </row>
    <row r="87" spans="1:9" ht="15.75" customHeight="1" x14ac:dyDescent="0.35">
      <c r="A87" s="4" t="s">
        <v>23</v>
      </c>
      <c r="B87" t="s">
        <v>24</v>
      </c>
    </row>
    <row r="88" spans="1:9" ht="15.75" customHeight="1" x14ac:dyDescent="0.35">
      <c r="A88" s="4" t="s">
        <v>25</v>
      </c>
      <c r="B88" t="s">
        <v>26</v>
      </c>
    </row>
    <row r="89" spans="1:9" ht="15.75" customHeight="1" x14ac:dyDescent="0.35">
      <c r="A89" s="4" t="s">
        <v>27</v>
      </c>
      <c r="B89" t="s">
        <v>28</v>
      </c>
    </row>
    <row r="90" spans="1:9" x14ac:dyDescent="0.35">
      <c r="A90" s="4" t="s">
        <v>34</v>
      </c>
      <c r="B90" t="s">
        <v>35</v>
      </c>
    </row>
    <row r="91" spans="1:9" x14ac:dyDescent="0.35">
      <c r="A91" s="4" t="s">
        <v>36</v>
      </c>
      <c r="B91" t="s">
        <v>37</v>
      </c>
    </row>
    <row r="92" spans="1:9" x14ac:dyDescent="0.35">
      <c r="A92" s="4" t="s">
        <v>44</v>
      </c>
      <c r="B92" t="s">
        <v>45</v>
      </c>
    </row>
    <row r="93" spans="1:9" x14ac:dyDescent="0.35">
      <c r="A93" s="4" t="s">
        <v>46</v>
      </c>
      <c r="B93" t="s">
        <v>47</v>
      </c>
    </row>
    <row r="94" spans="1:9" x14ac:dyDescent="0.35">
      <c r="A94" s="4"/>
    </row>
    <row r="95" spans="1:9" x14ac:dyDescent="0.35">
      <c r="A95" s="4"/>
    </row>
    <row r="96" spans="1:9"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59"/>
  <sheetViews>
    <sheetView showGridLines="0" workbookViewId="0"/>
  </sheetViews>
  <sheetFormatPr defaultColWidth="11.53515625" defaultRowHeight="15.5" x14ac:dyDescent="0.35"/>
  <cols>
    <col min="1" max="1" width="22.69140625" customWidth="1"/>
    <col min="2" max="9" width="12.69140625" customWidth="1"/>
  </cols>
  <sheetData>
    <row r="1" spans="1:9" ht="19.5" x14ac:dyDescent="0.45">
      <c r="A1" s="1" t="s">
        <v>265</v>
      </c>
    </row>
    <row r="2" spans="1:9" x14ac:dyDescent="0.35">
      <c r="A2" t="s">
        <v>49</v>
      </c>
    </row>
    <row r="3" spans="1:9" x14ac:dyDescent="0.35">
      <c r="A3" t="s">
        <v>50</v>
      </c>
    </row>
    <row r="4" spans="1:9" x14ac:dyDescent="0.35">
      <c r="A4" t="s">
        <v>101</v>
      </c>
    </row>
    <row r="5" spans="1:9" x14ac:dyDescent="0.35">
      <c r="A5" t="s">
        <v>52</v>
      </c>
    </row>
    <row r="6" spans="1:9" x14ac:dyDescent="0.35">
      <c r="A6" t="s">
        <v>53</v>
      </c>
    </row>
    <row r="7" spans="1:9" x14ac:dyDescent="0.35">
      <c r="A7" s="11" t="s">
        <v>270</v>
      </c>
    </row>
    <row r="8" spans="1:9" ht="124" x14ac:dyDescent="0.35">
      <c r="A8" s="3" t="s">
        <v>266</v>
      </c>
      <c r="B8" s="5" t="s">
        <v>55</v>
      </c>
      <c r="C8" s="5" t="s">
        <v>56</v>
      </c>
      <c r="D8" s="5" t="s">
        <v>57</v>
      </c>
      <c r="E8" s="5" t="s">
        <v>58</v>
      </c>
      <c r="F8" s="5" t="s">
        <v>59</v>
      </c>
      <c r="G8" s="5" t="s">
        <v>60</v>
      </c>
      <c r="H8" s="5" t="s">
        <v>61</v>
      </c>
      <c r="I8" s="5" t="s">
        <v>62</v>
      </c>
    </row>
    <row r="9" spans="1:9" x14ac:dyDescent="0.35">
      <c r="A9" s="4" t="s">
        <v>267</v>
      </c>
      <c r="B9" s="6">
        <v>134995</v>
      </c>
      <c r="C9" s="7">
        <v>0.91</v>
      </c>
      <c r="D9" s="6">
        <v>122345</v>
      </c>
      <c r="E9" s="6">
        <v>76565</v>
      </c>
      <c r="F9" s="6">
        <v>45780</v>
      </c>
      <c r="G9" s="7">
        <v>0.91</v>
      </c>
      <c r="H9" s="7">
        <v>0.63</v>
      </c>
      <c r="I9" s="7">
        <v>0.37</v>
      </c>
    </row>
    <row r="10" spans="1:9" x14ac:dyDescent="0.35">
      <c r="A10" s="4" t="s">
        <v>268</v>
      </c>
      <c r="B10" s="6">
        <v>990</v>
      </c>
      <c r="C10" s="7">
        <v>0.01</v>
      </c>
      <c r="D10" s="6">
        <v>890</v>
      </c>
      <c r="E10" s="6">
        <v>685</v>
      </c>
      <c r="F10" s="6">
        <v>205</v>
      </c>
      <c r="G10" s="7">
        <v>0.01</v>
      </c>
      <c r="H10" s="7">
        <v>0.77</v>
      </c>
      <c r="I10" s="7">
        <v>0.23</v>
      </c>
    </row>
    <row r="11" spans="1:9" x14ac:dyDescent="0.35">
      <c r="A11" s="4" t="s">
        <v>269</v>
      </c>
      <c r="B11" s="6">
        <v>12645</v>
      </c>
      <c r="C11" s="7">
        <v>0.09</v>
      </c>
      <c r="D11" s="6">
        <v>11335</v>
      </c>
      <c r="E11" s="6">
        <v>9345</v>
      </c>
      <c r="F11" s="6">
        <v>1995</v>
      </c>
      <c r="G11" s="7">
        <v>0.08</v>
      </c>
      <c r="H11" s="7">
        <v>0.82</v>
      </c>
      <c r="I11" s="7">
        <v>0.18</v>
      </c>
    </row>
    <row r="12" spans="1:9" x14ac:dyDescent="0.35">
      <c r="A12" s="4" t="s">
        <v>178</v>
      </c>
      <c r="B12" s="6">
        <v>15</v>
      </c>
      <c r="C12" s="7">
        <v>0</v>
      </c>
      <c r="D12" s="6">
        <v>10</v>
      </c>
      <c r="E12" s="6">
        <v>10</v>
      </c>
      <c r="F12" s="6" t="s">
        <v>72</v>
      </c>
      <c r="G12" s="7">
        <v>0</v>
      </c>
      <c r="H12" s="7">
        <v>0.83</v>
      </c>
      <c r="I12" s="7">
        <v>0.17</v>
      </c>
    </row>
    <row r="13" spans="1:9" x14ac:dyDescent="0.35">
      <c r="A13" s="8" t="s">
        <v>71</v>
      </c>
      <c r="B13" s="9">
        <v>148645</v>
      </c>
      <c r="C13" s="10">
        <v>1</v>
      </c>
      <c r="D13" s="9">
        <v>134585</v>
      </c>
      <c r="E13" s="9">
        <v>86605</v>
      </c>
      <c r="F13" s="9">
        <v>47980</v>
      </c>
      <c r="G13" s="10">
        <v>1</v>
      </c>
      <c r="H13" s="10">
        <v>0.64</v>
      </c>
      <c r="I13" s="10">
        <v>0.36</v>
      </c>
    </row>
    <row r="15" spans="1:9" x14ac:dyDescent="0.35">
      <c r="A15" s="11" t="s">
        <v>271</v>
      </c>
    </row>
    <row r="16" spans="1:9" ht="124" x14ac:dyDescent="0.35">
      <c r="A16" s="3" t="s">
        <v>266</v>
      </c>
      <c r="B16" s="5" t="s">
        <v>55</v>
      </c>
      <c r="C16" s="5" t="s">
        <v>56</v>
      </c>
      <c r="D16" s="5" t="s">
        <v>57</v>
      </c>
      <c r="E16" s="5" t="s">
        <v>58</v>
      </c>
      <c r="F16" s="5" t="s">
        <v>59</v>
      </c>
      <c r="G16" s="5" t="s">
        <v>60</v>
      </c>
      <c r="H16" s="5" t="s">
        <v>61</v>
      </c>
      <c r="I16" s="5" t="s">
        <v>62</v>
      </c>
    </row>
    <row r="17" spans="1:9" x14ac:dyDescent="0.35">
      <c r="A17" s="4" t="s">
        <v>267</v>
      </c>
      <c r="B17" s="6">
        <v>59650</v>
      </c>
      <c r="C17" s="7">
        <v>0.97</v>
      </c>
      <c r="D17" s="6">
        <v>54200</v>
      </c>
      <c r="E17" s="6">
        <v>25925</v>
      </c>
      <c r="F17" s="6">
        <v>28275</v>
      </c>
      <c r="G17" s="7">
        <v>0.96</v>
      </c>
      <c r="H17" s="7">
        <v>0.48</v>
      </c>
      <c r="I17" s="7">
        <v>0.52</v>
      </c>
    </row>
    <row r="18" spans="1:9" x14ac:dyDescent="0.35">
      <c r="A18" s="4" t="s">
        <v>268</v>
      </c>
      <c r="B18" s="6">
        <v>80</v>
      </c>
      <c r="C18" s="7">
        <v>0</v>
      </c>
      <c r="D18" s="6">
        <v>75</v>
      </c>
      <c r="E18" s="6">
        <v>45</v>
      </c>
      <c r="F18" s="6">
        <v>30</v>
      </c>
      <c r="G18" s="7">
        <v>0</v>
      </c>
      <c r="H18" s="7">
        <v>0.56999999999999995</v>
      </c>
      <c r="I18" s="7">
        <v>0.43</v>
      </c>
    </row>
    <row r="19" spans="1:9" x14ac:dyDescent="0.35">
      <c r="A19" s="4" t="s">
        <v>269</v>
      </c>
      <c r="B19" s="6">
        <v>2080</v>
      </c>
      <c r="C19" s="7">
        <v>0.03</v>
      </c>
      <c r="D19" s="6">
        <v>1895</v>
      </c>
      <c r="E19" s="6">
        <v>1170</v>
      </c>
      <c r="F19" s="6">
        <v>725</v>
      </c>
      <c r="G19" s="7">
        <v>0.03</v>
      </c>
      <c r="H19" s="7">
        <v>0.62</v>
      </c>
      <c r="I19" s="7">
        <v>0.38</v>
      </c>
    </row>
    <row r="20" spans="1:9" x14ac:dyDescent="0.35">
      <c r="A20" s="4" t="s">
        <v>178</v>
      </c>
      <c r="B20" s="6">
        <v>5</v>
      </c>
      <c r="C20" s="7">
        <v>0</v>
      </c>
      <c r="D20" s="6">
        <v>5</v>
      </c>
      <c r="E20" s="6" t="s">
        <v>72</v>
      </c>
      <c r="F20" s="6" t="s">
        <v>72</v>
      </c>
      <c r="G20" s="7">
        <v>0</v>
      </c>
      <c r="H20" s="7">
        <v>0.67</v>
      </c>
      <c r="I20" s="7">
        <v>0.33</v>
      </c>
    </row>
    <row r="21" spans="1:9" x14ac:dyDescent="0.35">
      <c r="A21" s="8" t="s">
        <v>71</v>
      </c>
      <c r="B21" s="9">
        <v>61810</v>
      </c>
      <c r="C21" s="10">
        <v>1</v>
      </c>
      <c r="D21" s="9">
        <v>56175</v>
      </c>
      <c r="E21" s="9">
        <v>27140</v>
      </c>
      <c r="F21" s="9">
        <v>29035</v>
      </c>
      <c r="G21" s="10">
        <v>1</v>
      </c>
      <c r="H21" s="10">
        <v>0.48</v>
      </c>
      <c r="I21" s="10">
        <v>0.52</v>
      </c>
    </row>
    <row r="23" spans="1:9" x14ac:dyDescent="0.35">
      <c r="A23" s="11" t="s">
        <v>272</v>
      </c>
    </row>
    <row r="24" spans="1:9" ht="124" x14ac:dyDescent="0.35">
      <c r="A24" s="3" t="s">
        <v>266</v>
      </c>
      <c r="B24" s="5" t="s">
        <v>55</v>
      </c>
      <c r="C24" s="5" t="s">
        <v>56</v>
      </c>
      <c r="D24" s="5" t="s">
        <v>57</v>
      </c>
      <c r="E24" s="5" t="s">
        <v>58</v>
      </c>
      <c r="F24" s="5" t="s">
        <v>59</v>
      </c>
      <c r="G24" s="5" t="s">
        <v>60</v>
      </c>
      <c r="H24" s="5" t="s">
        <v>61</v>
      </c>
      <c r="I24" s="5" t="s">
        <v>62</v>
      </c>
    </row>
    <row r="25" spans="1:9" x14ac:dyDescent="0.35">
      <c r="A25" s="4" t="s">
        <v>267</v>
      </c>
      <c r="B25" s="6">
        <v>21655</v>
      </c>
      <c r="C25" s="7">
        <v>0.89</v>
      </c>
      <c r="D25" s="6">
        <v>21205</v>
      </c>
      <c r="E25" s="6">
        <v>13900</v>
      </c>
      <c r="F25" s="6">
        <v>7305</v>
      </c>
      <c r="G25" s="7">
        <v>0.89</v>
      </c>
      <c r="H25" s="7">
        <v>0.66</v>
      </c>
      <c r="I25" s="7">
        <v>0.34</v>
      </c>
    </row>
    <row r="26" spans="1:9" x14ac:dyDescent="0.35">
      <c r="A26" s="4" t="s">
        <v>268</v>
      </c>
      <c r="B26" s="6">
        <v>195</v>
      </c>
      <c r="C26" s="7">
        <v>0.01</v>
      </c>
      <c r="D26" s="6">
        <v>180</v>
      </c>
      <c r="E26" s="6">
        <v>120</v>
      </c>
      <c r="F26" s="6">
        <v>60</v>
      </c>
      <c r="G26" s="7">
        <v>0.01</v>
      </c>
      <c r="H26" s="7">
        <v>0.66</v>
      </c>
      <c r="I26" s="7">
        <v>0.34</v>
      </c>
    </row>
    <row r="27" spans="1:9" x14ac:dyDescent="0.35">
      <c r="A27" s="4" t="s">
        <v>269</v>
      </c>
      <c r="B27" s="6">
        <v>2515</v>
      </c>
      <c r="C27" s="7">
        <v>0.1</v>
      </c>
      <c r="D27" s="6">
        <v>2455</v>
      </c>
      <c r="E27" s="6">
        <v>2145</v>
      </c>
      <c r="F27" s="6">
        <v>310</v>
      </c>
      <c r="G27" s="7">
        <v>0.1</v>
      </c>
      <c r="H27" s="7">
        <v>0.87</v>
      </c>
      <c r="I27" s="7">
        <v>0.13</v>
      </c>
    </row>
    <row r="28" spans="1:9" x14ac:dyDescent="0.35">
      <c r="A28" s="4" t="s">
        <v>178</v>
      </c>
      <c r="B28" s="6" t="s">
        <v>72</v>
      </c>
      <c r="C28" s="7">
        <v>0</v>
      </c>
      <c r="D28" s="6" t="s">
        <v>72</v>
      </c>
      <c r="E28" s="6" t="s">
        <v>72</v>
      </c>
      <c r="F28" s="6">
        <v>0</v>
      </c>
      <c r="G28" s="7">
        <v>0</v>
      </c>
      <c r="H28" s="7">
        <v>1</v>
      </c>
      <c r="I28" s="7">
        <v>0</v>
      </c>
    </row>
    <row r="29" spans="1:9" x14ac:dyDescent="0.35">
      <c r="A29" s="8" t="s">
        <v>71</v>
      </c>
      <c r="B29" s="9">
        <v>24365</v>
      </c>
      <c r="C29" s="10">
        <v>1</v>
      </c>
      <c r="D29" s="9">
        <v>23845</v>
      </c>
      <c r="E29" s="9">
        <v>16165</v>
      </c>
      <c r="F29" s="9">
        <v>7680</v>
      </c>
      <c r="G29" s="10">
        <v>1</v>
      </c>
      <c r="H29" s="10">
        <v>0.68</v>
      </c>
      <c r="I29" s="10">
        <v>0.32</v>
      </c>
    </row>
    <row r="30" spans="1:9" x14ac:dyDescent="0.35">
      <c r="A30" s="4"/>
    </row>
    <row r="31" spans="1:9" x14ac:dyDescent="0.35">
      <c r="A31" s="11" t="s">
        <v>273</v>
      </c>
    </row>
    <row r="32" spans="1:9" ht="124" x14ac:dyDescent="0.35">
      <c r="A32" s="3" t="s">
        <v>266</v>
      </c>
      <c r="B32" s="5" t="s">
        <v>55</v>
      </c>
      <c r="C32" s="5" t="s">
        <v>56</v>
      </c>
      <c r="D32" s="5" t="s">
        <v>57</v>
      </c>
      <c r="E32" s="5" t="s">
        <v>58</v>
      </c>
      <c r="F32" s="5" t="s">
        <v>59</v>
      </c>
      <c r="G32" s="5" t="s">
        <v>60</v>
      </c>
      <c r="H32" s="5" t="s">
        <v>61</v>
      </c>
      <c r="I32" s="5" t="s">
        <v>62</v>
      </c>
    </row>
    <row r="33" spans="1:9" x14ac:dyDescent="0.35">
      <c r="A33" s="4" t="s">
        <v>267</v>
      </c>
      <c r="B33" s="6">
        <v>8645</v>
      </c>
      <c r="C33" s="7">
        <v>0.75</v>
      </c>
      <c r="D33" s="6">
        <v>5770</v>
      </c>
      <c r="E33" s="6">
        <v>4755</v>
      </c>
      <c r="F33" s="6">
        <v>1015</v>
      </c>
      <c r="G33" s="7">
        <v>0.73</v>
      </c>
      <c r="H33" s="7">
        <v>0.82</v>
      </c>
      <c r="I33" s="7">
        <v>0.18</v>
      </c>
    </row>
    <row r="34" spans="1:9" x14ac:dyDescent="0.35">
      <c r="A34" s="4" t="s">
        <v>268</v>
      </c>
      <c r="B34" s="6">
        <v>375</v>
      </c>
      <c r="C34" s="7">
        <v>0.03</v>
      </c>
      <c r="D34" s="6">
        <v>325</v>
      </c>
      <c r="E34" s="6">
        <v>285</v>
      </c>
      <c r="F34" s="6">
        <v>40</v>
      </c>
      <c r="G34" s="7">
        <v>0.04</v>
      </c>
      <c r="H34" s="7">
        <v>0.88</v>
      </c>
      <c r="I34" s="7">
        <v>0.12</v>
      </c>
    </row>
    <row r="35" spans="1:9" x14ac:dyDescent="0.35">
      <c r="A35" s="4" t="s">
        <v>269</v>
      </c>
      <c r="B35" s="6">
        <v>2500</v>
      </c>
      <c r="C35" s="7">
        <v>0.22</v>
      </c>
      <c r="D35" s="6">
        <v>1760</v>
      </c>
      <c r="E35" s="6">
        <v>1525</v>
      </c>
      <c r="F35" s="6">
        <v>235</v>
      </c>
      <c r="G35" s="7">
        <v>0.22</v>
      </c>
      <c r="H35" s="7">
        <v>0.87</v>
      </c>
      <c r="I35" s="7">
        <v>0.13</v>
      </c>
    </row>
    <row r="36" spans="1:9" x14ac:dyDescent="0.35">
      <c r="A36" s="4" t="s">
        <v>178</v>
      </c>
      <c r="B36" s="6">
        <v>5</v>
      </c>
      <c r="C36" s="7">
        <v>0</v>
      </c>
      <c r="D36" s="6">
        <v>5</v>
      </c>
      <c r="E36" s="6">
        <v>5</v>
      </c>
      <c r="F36" s="6">
        <v>0</v>
      </c>
      <c r="G36" s="7">
        <v>0</v>
      </c>
      <c r="H36" s="7">
        <v>1</v>
      </c>
      <c r="I36" s="7">
        <v>0</v>
      </c>
    </row>
    <row r="37" spans="1:9" x14ac:dyDescent="0.35">
      <c r="A37" s="8" t="s">
        <v>71</v>
      </c>
      <c r="B37" s="9">
        <v>11525</v>
      </c>
      <c r="C37" s="10">
        <v>1</v>
      </c>
      <c r="D37" s="9">
        <v>7860</v>
      </c>
      <c r="E37" s="9">
        <v>6565</v>
      </c>
      <c r="F37" s="9">
        <v>1295</v>
      </c>
      <c r="G37" s="10">
        <v>1</v>
      </c>
      <c r="H37" s="10">
        <v>0.84</v>
      </c>
      <c r="I37" s="10">
        <v>0.16</v>
      </c>
    </row>
    <row r="38" spans="1:9" x14ac:dyDescent="0.35">
      <c r="A38" s="4"/>
    </row>
    <row r="39" spans="1:9" x14ac:dyDescent="0.35">
      <c r="A39" s="11" t="s">
        <v>274</v>
      </c>
    </row>
    <row r="40" spans="1:9" ht="124" x14ac:dyDescent="0.35">
      <c r="A40" s="3" t="s">
        <v>266</v>
      </c>
      <c r="B40" s="5" t="s">
        <v>55</v>
      </c>
      <c r="C40" s="5" t="s">
        <v>56</v>
      </c>
      <c r="D40" s="5" t="s">
        <v>57</v>
      </c>
      <c r="E40" s="5" t="s">
        <v>58</v>
      </c>
      <c r="F40" s="5" t="s">
        <v>59</v>
      </c>
      <c r="G40" s="5" t="s">
        <v>60</v>
      </c>
      <c r="H40" s="5" t="s">
        <v>61</v>
      </c>
      <c r="I40" s="5" t="s">
        <v>62</v>
      </c>
    </row>
    <row r="41" spans="1:9" x14ac:dyDescent="0.35">
      <c r="A41" s="4" t="s">
        <v>267</v>
      </c>
      <c r="B41" s="6">
        <v>13320</v>
      </c>
      <c r="C41" s="7">
        <v>0.98</v>
      </c>
      <c r="D41" s="6">
        <v>10550</v>
      </c>
      <c r="E41" s="6">
        <v>8600</v>
      </c>
      <c r="F41" s="6">
        <v>1950</v>
      </c>
      <c r="G41" s="7">
        <v>0.98</v>
      </c>
      <c r="H41" s="7">
        <v>0.82</v>
      </c>
      <c r="I41" s="7">
        <v>0.18</v>
      </c>
    </row>
    <row r="42" spans="1:9" x14ac:dyDescent="0.35">
      <c r="A42" s="4" t="s">
        <v>268</v>
      </c>
      <c r="B42" s="6">
        <v>20</v>
      </c>
      <c r="C42" s="7">
        <v>0</v>
      </c>
      <c r="D42" s="6">
        <v>15</v>
      </c>
      <c r="E42" s="6">
        <v>15</v>
      </c>
      <c r="F42" s="6" t="s">
        <v>72</v>
      </c>
      <c r="G42" s="7">
        <v>0</v>
      </c>
      <c r="H42" s="7">
        <v>0.88</v>
      </c>
      <c r="I42" s="7">
        <v>0.13</v>
      </c>
    </row>
    <row r="43" spans="1:9" x14ac:dyDescent="0.35">
      <c r="A43" s="4" t="s">
        <v>269</v>
      </c>
      <c r="B43" s="6">
        <v>310</v>
      </c>
      <c r="C43" s="7">
        <v>0.02</v>
      </c>
      <c r="D43" s="6">
        <v>250</v>
      </c>
      <c r="E43" s="6">
        <v>215</v>
      </c>
      <c r="F43" s="6">
        <v>40</v>
      </c>
      <c r="G43" s="7">
        <v>0.02</v>
      </c>
      <c r="H43" s="7">
        <v>0.85</v>
      </c>
      <c r="I43" s="7">
        <v>0.15</v>
      </c>
    </row>
    <row r="44" spans="1:9" x14ac:dyDescent="0.35">
      <c r="A44" s="4" t="s">
        <v>178</v>
      </c>
      <c r="B44" s="6" t="s">
        <v>72</v>
      </c>
      <c r="C44" s="7">
        <v>0</v>
      </c>
      <c r="D44" s="6" t="s">
        <v>72</v>
      </c>
      <c r="E44" s="6">
        <v>0</v>
      </c>
      <c r="F44" s="6" t="s">
        <v>72</v>
      </c>
      <c r="G44" s="7">
        <v>0</v>
      </c>
      <c r="H44" s="7">
        <v>0</v>
      </c>
      <c r="I44" s="7">
        <v>1</v>
      </c>
    </row>
    <row r="45" spans="1:9" x14ac:dyDescent="0.35">
      <c r="A45" s="8" t="s">
        <v>71</v>
      </c>
      <c r="B45" s="9">
        <v>13645</v>
      </c>
      <c r="C45" s="10">
        <v>1</v>
      </c>
      <c r="D45" s="9">
        <v>10820</v>
      </c>
      <c r="E45" s="9">
        <v>8825</v>
      </c>
      <c r="F45" s="9">
        <v>1990</v>
      </c>
      <c r="G45" s="10">
        <v>1</v>
      </c>
      <c r="H45" s="10">
        <v>0.82</v>
      </c>
      <c r="I45" s="10">
        <v>0.18</v>
      </c>
    </row>
    <row r="46" spans="1:9" x14ac:dyDescent="0.35">
      <c r="A46" s="4"/>
    </row>
    <row r="47" spans="1:9" x14ac:dyDescent="0.35">
      <c r="A47" s="11" t="s">
        <v>275</v>
      </c>
    </row>
    <row r="48" spans="1:9" ht="124" x14ac:dyDescent="0.35">
      <c r="A48" s="3" t="s">
        <v>266</v>
      </c>
      <c r="B48" s="5" t="s">
        <v>55</v>
      </c>
      <c r="C48" s="5" t="s">
        <v>56</v>
      </c>
      <c r="D48" s="5" t="s">
        <v>57</v>
      </c>
      <c r="E48" s="5" t="s">
        <v>58</v>
      </c>
      <c r="F48" s="5" t="s">
        <v>59</v>
      </c>
      <c r="G48" s="5" t="s">
        <v>60</v>
      </c>
      <c r="H48" s="5" t="s">
        <v>61</v>
      </c>
      <c r="I48" s="5" t="s">
        <v>62</v>
      </c>
    </row>
    <row r="49" spans="1:9" x14ac:dyDescent="0.35">
      <c r="A49" s="4" t="s">
        <v>267</v>
      </c>
      <c r="B49" s="6">
        <v>4545</v>
      </c>
      <c r="C49" s="7">
        <v>0.6</v>
      </c>
      <c r="D49" s="6">
        <v>4070</v>
      </c>
      <c r="E49" s="6">
        <v>3230</v>
      </c>
      <c r="F49" s="6">
        <v>840</v>
      </c>
      <c r="G49" s="7">
        <v>0.6</v>
      </c>
      <c r="H49" s="7">
        <v>0.79</v>
      </c>
      <c r="I49" s="7">
        <v>0.21</v>
      </c>
    </row>
    <row r="50" spans="1:9" x14ac:dyDescent="0.35">
      <c r="A50" s="4" t="s">
        <v>268</v>
      </c>
      <c r="B50" s="6">
        <v>150</v>
      </c>
      <c r="C50" s="7">
        <v>0.02</v>
      </c>
      <c r="D50" s="6">
        <v>140</v>
      </c>
      <c r="E50" s="6">
        <v>110</v>
      </c>
      <c r="F50" s="6">
        <v>30</v>
      </c>
      <c r="G50" s="7">
        <v>0.02</v>
      </c>
      <c r="H50" s="7">
        <v>0.8</v>
      </c>
      <c r="I50" s="7">
        <v>0.2</v>
      </c>
    </row>
    <row r="51" spans="1:9" x14ac:dyDescent="0.35">
      <c r="A51" s="4" t="s">
        <v>269</v>
      </c>
      <c r="B51" s="6">
        <v>2825</v>
      </c>
      <c r="C51" s="7">
        <v>0.38</v>
      </c>
      <c r="D51" s="6">
        <v>2620</v>
      </c>
      <c r="E51" s="6">
        <v>2280</v>
      </c>
      <c r="F51" s="6">
        <v>345</v>
      </c>
      <c r="G51" s="7">
        <v>0.38</v>
      </c>
      <c r="H51" s="7">
        <v>0.87</v>
      </c>
      <c r="I51" s="7">
        <v>0.13</v>
      </c>
    </row>
    <row r="52" spans="1:9" x14ac:dyDescent="0.35">
      <c r="A52" s="4" t="s">
        <v>178</v>
      </c>
      <c r="B52" s="6" t="s">
        <v>72</v>
      </c>
      <c r="C52" s="7">
        <v>0</v>
      </c>
      <c r="D52" s="6" t="s">
        <v>72</v>
      </c>
      <c r="E52" s="6" t="s">
        <v>72</v>
      </c>
      <c r="F52" s="6">
        <v>0</v>
      </c>
      <c r="G52" s="7">
        <v>0</v>
      </c>
      <c r="H52" s="7">
        <v>1</v>
      </c>
      <c r="I52" s="7">
        <v>0</v>
      </c>
    </row>
    <row r="53" spans="1:9" x14ac:dyDescent="0.35">
      <c r="A53" s="8" t="s">
        <v>71</v>
      </c>
      <c r="B53" s="9">
        <v>7520</v>
      </c>
      <c r="C53" s="10">
        <v>1</v>
      </c>
      <c r="D53" s="9">
        <v>6830</v>
      </c>
      <c r="E53" s="9">
        <v>5620</v>
      </c>
      <c r="F53" s="9">
        <v>1210</v>
      </c>
      <c r="G53" s="10">
        <v>1</v>
      </c>
      <c r="H53" s="10">
        <v>0.82</v>
      </c>
      <c r="I53" s="10">
        <v>0.18</v>
      </c>
    </row>
    <row r="54" spans="1:9" x14ac:dyDescent="0.35">
      <c r="A54" s="4"/>
    </row>
    <row r="55" spans="1:9" x14ac:dyDescent="0.35">
      <c r="A55" s="11" t="s">
        <v>276</v>
      </c>
    </row>
    <row r="56" spans="1:9" ht="124" x14ac:dyDescent="0.35">
      <c r="A56" s="3" t="s">
        <v>266</v>
      </c>
      <c r="B56" s="5" t="s">
        <v>55</v>
      </c>
      <c r="C56" s="5" t="s">
        <v>56</v>
      </c>
      <c r="D56" s="5" t="s">
        <v>57</v>
      </c>
      <c r="E56" s="5" t="s">
        <v>58</v>
      </c>
      <c r="F56" s="5" t="s">
        <v>59</v>
      </c>
      <c r="G56" s="5" t="s">
        <v>60</v>
      </c>
      <c r="H56" s="5" t="s">
        <v>61</v>
      </c>
      <c r="I56" s="5" t="s">
        <v>62</v>
      </c>
    </row>
    <row r="57" spans="1:9" x14ac:dyDescent="0.35">
      <c r="A57" s="4" t="s">
        <v>267</v>
      </c>
      <c r="B57" s="6">
        <v>1530</v>
      </c>
      <c r="C57" s="7">
        <v>0.95</v>
      </c>
      <c r="D57" s="6">
        <v>1480</v>
      </c>
      <c r="E57" s="6">
        <v>610</v>
      </c>
      <c r="F57" s="6">
        <v>870</v>
      </c>
      <c r="G57" s="7">
        <v>0.95</v>
      </c>
      <c r="H57" s="7">
        <v>0.41</v>
      </c>
      <c r="I57" s="7">
        <v>0.59</v>
      </c>
    </row>
    <row r="58" spans="1:9" x14ac:dyDescent="0.35">
      <c r="A58" s="4" t="s">
        <v>268</v>
      </c>
      <c r="B58" s="6">
        <v>5</v>
      </c>
      <c r="C58" s="7">
        <v>0</v>
      </c>
      <c r="D58" s="6">
        <v>5</v>
      </c>
      <c r="E58" s="6" t="s">
        <v>72</v>
      </c>
      <c r="F58" s="6">
        <v>5</v>
      </c>
      <c r="G58" s="7">
        <v>0</v>
      </c>
      <c r="H58" s="7">
        <v>0.2</v>
      </c>
      <c r="I58" s="7">
        <v>0.8</v>
      </c>
    </row>
    <row r="59" spans="1:9" x14ac:dyDescent="0.35">
      <c r="A59" s="4" t="s">
        <v>269</v>
      </c>
      <c r="B59" s="6">
        <v>80</v>
      </c>
      <c r="C59" s="7">
        <v>0.05</v>
      </c>
      <c r="D59" s="6">
        <v>75</v>
      </c>
      <c r="E59" s="6">
        <v>30</v>
      </c>
      <c r="F59" s="6">
        <v>50</v>
      </c>
      <c r="G59" s="7">
        <v>0.05</v>
      </c>
      <c r="H59" s="7">
        <v>0.37</v>
      </c>
      <c r="I59" s="7">
        <v>0.63</v>
      </c>
    </row>
    <row r="60" spans="1:9" x14ac:dyDescent="0.35">
      <c r="A60" s="4" t="s">
        <v>178</v>
      </c>
      <c r="B60" s="6">
        <v>0</v>
      </c>
      <c r="C60" s="7">
        <v>0</v>
      </c>
      <c r="D60" s="6">
        <v>0</v>
      </c>
      <c r="E60" s="6">
        <v>0</v>
      </c>
      <c r="F60" s="6">
        <v>0</v>
      </c>
      <c r="G60" s="7">
        <v>0</v>
      </c>
      <c r="H60" s="7">
        <v>0</v>
      </c>
      <c r="I60" s="7">
        <v>0</v>
      </c>
    </row>
    <row r="61" spans="1:9" x14ac:dyDescent="0.35">
      <c r="A61" s="8" t="s">
        <v>71</v>
      </c>
      <c r="B61" s="9">
        <v>1615</v>
      </c>
      <c r="C61" s="10">
        <v>1</v>
      </c>
      <c r="D61" s="9">
        <v>1560</v>
      </c>
      <c r="E61" s="9">
        <v>635</v>
      </c>
      <c r="F61" s="9">
        <v>925</v>
      </c>
      <c r="G61" s="10">
        <v>1</v>
      </c>
      <c r="H61" s="10">
        <v>0.41</v>
      </c>
      <c r="I61" s="10">
        <v>0.59</v>
      </c>
    </row>
    <row r="62" spans="1:9" x14ac:dyDescent="0.35">
      <c r="A62" s="4"/>
    </row>
    <row r="63" spans="1:9" x14ac:dyDescent="0.35">
      <c r="A63" s="11" t="s">
        <v>277</v>
      </c>
    </row>
    <row r="64" spans="1:9" ht="124" x14ac:dyDescent="0.35">
      <c r="A64" s="3" t="s">
        <v>266</v>
      </c>
      <c r="B64" s="5" t="s">
        <v>55</v>
      </c>
      <c r="C64" s="5" t="s">
        <v>56</v>
      </c>
      <c r="D64" s="5" t="s">
        <v>57</v>
      </c>
      <c r="E64" s="5" t="s">
        <v>58</v>
      </c>
      <c r="F64" s="5" t="s">
        <v>59</v>
      </c>
      <c r="G64" s="5" t="s">
        <v>60</v>
      </c>
      <c r="H64" s="5" t="s">
        <v>61</v>
      </c>
      <c r="I64" s="5" t="s">
        <v>62</v>
      </c>
    </row>
    <row r="65" spans="1:9" x14ac:dyDescent="0.35">
      <c r="A65" s="4" t="s">
        <v>267</v>
      </c>
      <c r="B65" s="6">
        <v>475</v>
      </c>
      <c r="C65" s="7">
        <v>0.78</v>
      </c>
      <c r="D65" s="6">
        <v>395</v>
      </c>
      <c r="E65" s="6">
        <v>325</v>
      </c>
      <c r="F65" s="6">
        <v>70</v>
      </c>
      <c r="G65" s="7">
        <v>0.77</v>
      </c>
      <c r="H65" s="7">
        <v>0.83</v>
      </c>
      <c r="I65" s="7">
        <v>0.17</v>
      </c>
    </row>
    <row r="66" spans="1:9" x14ac:dyDescent="0.35">
      <c r="A66" s="4" t="s">
        <v>268</v>
      </c>
      <c r="B66" s="6">
        <v>25</v>
      </c>
      <c r="C66" s="7">
        <v>0.04</v>
      </c>
      <c r="D66" s="6">
        <v>20</v>
      </c>
      <c r="E66" s="6">
        <v>20</v>
      </c>
      <c r="F66" s="6">
        <v>5</v>
      </c>
      <c r="G66" s="7">
        <v>0.04</v>
      </c>
      <c r="H66" s="7">
        <v>0.86</v>
      </c>
      <c r="I66" s="7">
        <v>0.14000000000000001</v>
      </c>
    </row>
    <row r="67" spans="1:9" x14ac:dyDescent="0.35">
      <c r="A67" s="4" t="s">
        <v>269</v>
      </c>
      <c r="B67" s="6">
        <v>110</v>
      </c>
      <c r="C67" s="7">
        <v>0.18</v>
      </c>
      <c r="D67" s="6">
        <v>95</v>
      </c>
      <c r="E67" s="6">
        <v>85</v>
      </c>
      <c r="F67" s="6">
        <v>10</v>
      </c>
      <c r="G67" s="7">
        <v>0.19</v>
      </c>
      <c r="H67" s="7">
        <v>0.88</v>
      </c>
      <c r="I67" s="7">
        <v>0.12</v>
      </c>
    </row>
    <row r="68" spans="1:9" x14ac:dyDescent="0.35">
      <c r="A68" s="4" t="s">
        <v>178</v>
      </c>
      <c r="B68" s="6">
        <v>0</v>
      </c>
      <c r="C68" s="7">
        <v>0</v>
      </c>
      <c r="D68" s="6">
        <v>0</v>
      </c>
      <c r="E68" s="6">
        <v>0</v>
      </c>
      <c r="F68" s="6">
        <v>0</v>
      </c>
      <c r="G68" s="7">
        <v>0</v>
      </c>
      <c r="H68" s="7">
        <v>0</v>
      </c>
      <c r="I68" s="7">
        <v>0</v>
      </c>
    </row>
    <row r="69" spans="1:9" x14ac:dyDescent="0.35">
      <c r="A69" s="8" t="s">
        <v>71</v>
      </c>
      <c r="B69" s="9">
        <v>610</v>
      </c>
      <c r="C69" s="10">
        <v>1</v>
      </c>
      <c r="D69" s="9">
        <v>510</v>
      </c>
      <c r="E69" s="9">
        <v>430</v>
      </c>
      <c r="F69" s="9">
        <v>85</v>
      </c>
      <c r="G69" s="10">
        <v>1</v>
      </c>
      <c r="H69" s="10">
        <v>0.84</v>
      </c>
      <c r="I69" s="10">
        <v>0.16</v>
      </c>
    </row>
    <row r="70" spans="1:9" x14ac:dyDescent="0.35">
      <c r="A70" s="4"/>
    </row>
    <row r="71" spans="1:9" x14ac:dyDescent="0.35">
      <c r="A71" s="11" t="s">
        <v>278</v>
      </c>
    </row>
    <row r="72" spans="1:9" ht="124" x14ac:dyDescent="0.35">
      <c r="A72" s="3" t="s">
        <v>266</v>
      </c>
      <c r="B72" s="5" t="s">
        <v>55</v>
      </c>
      <c r="C72" s="5" t="s">
        <v>56</v>
      </c>
      <c r="D72" s="5" t="s">
        <v>57</v>
      </c>
      <c r="E72" s="5" t="s">
        <v>58</v>
      </c>
      <c r="F72" s="5" t="s">
        <v>59</v>
      </c>
      <c r="G72" s="5" t="s">
        <v>60</v>
      </c>
      <c r="H72" s="5" t="s">
        <v>61</v>
      </c>
      <c r="I72" s="5" t="s">
        <v>62</v>
      </c>
    </row>
    <row r="73" spans="1:9" x14ac:dyDescent="0.35">
      <c r="A73" s="4" t="s">
        <v>267</v>
      </c>
      <c r="B73" s="6">
        <v>20180</v>
      </c>
      <c r="C73" s="7">
        <v>0.9</v>
      </c>
      <c r="D73" s="6">
        <v>19860</v>
      </c>
      <c r="E73" s="6">
        <v>15560</v>
      </c>
      <c r="F73" s="6">
        <v>4300</v>
      </c>
      <c r="G73" s="7">
        <v>0.9</v>
      </c>
      <c r="H73" s="7">
        <v>0.78</v>
      </c>
      <c r="I73" s="7">
        <v>0.22</v>
      </c>
    </row>
    <row r="74" spans="1:9" x14ac:dyDescent="0.35">
      <c r="A74" s="4" t="s">
        <v>268</v>
      </c>
      <c r="B74" s="6">
        <v>120</v>
      </c>
      <c r="C74" s="7">
        <v>0.01</v>
      </c>
      <c r="D74" s="6">
        <v>110</v>
      </c>
      <c r="E74" s="6">
        <v>80</v>
      </c>
      <c r="F74" s="6">
        <v>30</v>
      </c>
      <c r="G74" s="7">
        <v>0.01</v>
      </c>
      <c r="H74" s="7">
        <v>0.74</v>
      </c>
      <c r="I74" s="7">
        <v>0.26</v>
      </c>
    </row>
    <row r="75" spans="1:9" x14ac:dyDescent="0.35">
      <c r="A75" s="4" t="s">
        <v>269</v>
      </c>
      <c r="B75" s="6">
        <v>2110</v>
      </c>
      <c r="C75" s="7">
        <v>0.09</v>
      </c>
      <c r="D75" s="6">
        <v>2065</v>
      </c>
      <c r="E75" s="6">
        <v>1800</v>
      </c>
      <c r="F75" s="6">
        <v>265</v>
      </c>
      <c r="G75" s="7">
        <v>0.09</v>
      </c>
      <c r="H75" s="7">
        <v>0.87</v>
      </c>
      <c r="I75" s="7">
        <v>0.13</v>
      </c>
    </row>
    <row r="76" spans="1:9" x14ac:dyDescent="0.35">
      <c r="A76" s="4" t="s">
        <v>178</v>
      </c>
      <c r="B76" s="6" t="s">
        <v>72</v>
      </c>
      <c r="C76" s="7">
        <v>0</v>
      </c>
      <c r="D76" s="6" t="s">
        <v>72</v>
      </c>
      <c r="E76" s="6" t="s">
        <v>72</v>
      </c>
      <c r="F76" s="6">
        <v>0</v>
      </c>
      <c r="G76" s="7">
        <v>0</v>
      </c>
      <c r="H76" s="7">
        <v>1</v>
      </c>
      <c r="I76" s="7">
        <v>0</v>
      </c>
    </row>
    <row r="77" spans="1:9" x14ac:dyDescent="0.35">
      <c r="A77" s="8" t="s">
        <v>71</v>
      </c>
      <c r="B77" s="9">
        <v>22410</v>
      </c>
      <c r="C77" s="10">
        <v>1</v>
      </c>
      <c r="D77" s="9">
        <v>22040</v>
      </c>
      <c r="E77" s="9">
        <v>17445</v>
      </c>
      <c r="F77" s="9">
        <v>4595</v>
      </c>
      <c r="G77" s="10">
        <v>1</v>
      </c>
      <c r="H77" s="10">
        <v>0.79</v>
      </c>
      <c r="I77" s="10">
        <v>0.21</v>
      </c>
    </row>
    <row r="78" spans="1:9" x14ac:dyDescent="0.35">
      <c r="A78" s="4"/>
    </row>
    <row r="79" spans="1:9" x14ac:dyDescent="0.35">
      <c r="A79" s="11" t="s">
        <v>279</v>
      </c>
    </row>
    <row r="80" spans="1:9" ht="124" x14ac:dyDescent="0.35">
      <c r="A80" s="3" t="s">
        <v>266</v>
      </c>
      <c r="B80" s="5" t="s">
        <v>55</v>
      </c>
      <c r="C80" s="5" t="s">
        <v>56</v>
      </c>
      <c r="D80" s="5" t="s">
        <v>57</v>
      </c>
      <c r="E80" s="5" t="s">
        <v>58</v>
      </c>
      <c r="F80" s="5" t="s">
        <v>59</v>
      </c>
      <c r="G80" s="5" t="s">
        <v>60</v>
      </c>
      <c r="H80" s="5" t="s">
        <v>61</v>
      </c>
      <c r="I80" s="5" t="s">
        <v>62</v>
      </c>
    </row>
    <row r="81" spans="1:9" x14ac:dyDescent="0.35">
      <c r="A81" s="4" t="s">
        <v>267</v>
      </c>
      <c r="B81" s="6">
        <v>5000</v>
      </c>
      <c r="C81" s="7">
        <v>0.97</v>
      </c>
      <c r="D81" s="6">
        <v>4810</v>
      </c>
      <c r="E81" s="6">
        <v>3665</v>
      </c>
      <c r="F81" s="6">
        <v>1150</v>
      </c>
      <c r="G81" s="7">
        <v>0.97</v>
      </c>
      <c r="H81" s="7">
        <v>0.76</v>
      </c>
      <c r="I81" s="7">
        <v>0.24</v>
      </c>
    </row>
    <row r="82" spans="1:9" x14ac:dyDescent="0.35">
      <c r="A82" s="4" t="s">
        <v>268</v>
      </c>
      <c r="B82" s="6">
        <v>25</v>
      </c>
      <c r="C82" s="7">
        <v>0</v>
      </c>
      <c r="D82" s="6">
        <v>20</v>
      </c>
      <c r="E82" s="6">
        <v>15</v>
      </c>
      <c r="F82" s="6">
        <v>5</v>
      </c>
      <c r="G82" s="7">
        <v>0</v>
      </c>
      <c r="H82" s="7">
        <v>0.72</v>
      </c>
      <c r="I82" s="7">
        <v>0.28000000000000003</v>
      </c>
    </row>
    <row r="83" spans="1:9" x14ac:dyDescent="0.35">
      <c r="A83" s="4" t="s">
        <v>269</v>
      </c>
      <c r="B83" s="6">
        <v>120</v>
      </c>
      <c r="C83" s="7">
        <v>0.02</v>
      </c>
      <c r="D83" s="6">
        <v>115</v>
      </c>
      <c r="E83" s="6">
        <v>100</v>
      </c>
      <c r="F83" s="6">
        <v>15</v>
      </c>
      <c r="G83" s="7">
        <v>0.02</v>
      </c>
      <c r="H83" s="7">
        <v>0.88</v>
      </c>
      <c r="I83" s="7">
        <v>0.12</v>
      </c>
    </row>
    <row r="84" spans="1:9" x14ac:dyDescent="0.35">
      <c r="A84" s="4" t="s">
        <v>178</v>
      </c>
      <c r="B84" s="6">
        <v>0</v>
      </c>
      <c r="C84" s="7">
        <v>0</v>
      </c>
      <c r="D84" s="6">
        <v>0</v>
      </c>
      <c r="E84" s="6">
        <v>0</v>
      </c>
      <c r="F84" s="6">
        <v>0</v>
      </c>
      <c r="G84" s="7">
        <v>0</v>
      </c>
      <c r="H84" s="7">
        <v>0</v>
      </c>
      <c r="I84" s="7">
        <v>0</v>
      </c>
    </row>
    <row r="85" spans="1:9" x14ac:dyDescent="0.35">
      <c r="A85" s="8" t="s">
        <v>71</v>
      </c>
      <c r="B85" s="9">
        <v>5140</v>
      </c>
      <c r="C85" s="10">
        <v>1</v>
      </c>
      <c r="D85" s="9">
        <v>4945</v>
      </c>
      <c r="E85" s="9">
        <v>3775</v>
      </c>
      <c r="F85" s="9">
        <v>1170</v>
      </c>
      <c r="G85" s="10">
        <v>1</v>
      </c>
      <c r="H85" s="10">
        <v>0.76</v>
      </c>
      <c r="I85" s="10">
        <v>0.24</v>
      </c>
    </row>
    <row r="86" spans="1:9" x14ac:dyDescent="0.35">
      <c r="A86" s="4" t="s">
        <v>21</v>
      </c>
      <c r="B86" t="s">
        <v>22</v>
      </c>
    </row>
    <row r="87" spans="1:9" ht="15.75" customHeight="1" x14ac:dyDescent="0.35">
      <c r="A87" s="4" t="s">
        <v>23</v>
      </c>
      <c r="B87" t="s">
        <v>24</v>
      </c>
    </row>
    <row r="88" spans="1:9" ht="15.75" customHeight="1" x14ac:dyDescent="0.35">
      <c r="A88" s="4" t="s">
        <v>25</v>
      </c>
      <c r="B88" t="s">
        <v>26</v>
      </c>
    </row>
    <row r="89" spans="1:9" ht="15.75" customHeight="1" x14ac:dyDescent="0.35">
      <c r="A89" s="4" t="s">
        <v>27</v>
      </c>
      <c r="B89" t="s">
        <v>28</v>
      </c>
    </row>
    <row r="90" spans="1:9" x14ac:dyDescent="0.35">
      <c r="A90" s="4" t="s">
        <v>40</v>
      </c>
      <c r="B90" t="s">
        <v>41</v>
      </c>
    </row>
    <row r="91" spans="1:9" x14ac:dyDescent="0.35">
      <c r="A91" s="4" t="s">
        <v>42</v>
      </c>
      <c r="B91" t="s">
        <v>43</v>
      </c>
    </row>
    <row r="92" spans="1:9" x14ac:dyDescent="0.35">
      <c r="A92" s="4" t="s">
        <v>44</v>
      </c>
      <c r="B92" t="s">
        <v>45</v>
      </c>
    </row>
    <row r="93" spans="1:9" x14ac:dyDescent="0.35">
      <c r="A93" s="4" t="s">
        <v>46</v>
      </c>
      <c r="B93" t="s">
        <v>47</v>
      </c>
    </row>
    <row r="94" spans="1:9" x14ac:dyDescent="0.35">
      <c r="A94" s="4"/>
    </row>
    <row r="95" spans="1:9" x14ac:dyDescent="0.35">
      <c r="A95" s="4"/>
    </row>
    <row r="96" spans="1:9"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4"/>
  <sheetViews>
    <sheetView showGridLines="0" workbookViewId="0"/>
  </sheetViews>
  <sheetFormatPr defaultColWidth="11.53515625" defaultRowHeight="15.5" x14ac:dyDescent="0.35"/>
  <cols>
    <col min="1" max="1" width="35.69140625" customWidth="1"/>
    <col min="2" max="9" width="12.69140625" customWidth="1"/>
  </cols>
  <sheetData>
    <row r="1" spans="1:9" ht="19.5" x14ac:dyDescent="0.45">
      <c r="A1" s="1" t="s">
        <v>280</v>
      </c>
    </row>
    <row r="2" spans="1:9" x14ac:dyDescent="0.35">
      <c r="A2" t="s">
        <v>281</v>
      </c>
    </row>
    <row r="3" spans="1:9" x14ac:dyDescent="0.35">
      <c r="A3" t="s">
        <v>282</v>
      </c>
    </row>
    <row r="4" spans="1:9" x14ac:dyDescent="0.35">
      <c r="A4" t="s">
        <v>283</v>
      </c>
    </row>
    <row r="5" spans="1:9" x14ac:dyDescent="0.35">
      <c r="A5" t="s">
        <v>52</v>
      </c>
    </row>
    <row r="6" spans="1:9" x14ac:dyDescent="0.35">
      <c r="A6" t="s">
        <v>53</v>
      </c>
    </row>
    <row r="7" spans="1:9" x14ac:dyDescent="0.35">
      <c r="A7" s="11" t="s">
        <v>294</v>
      </c>
    </row>
    <row r="8" spans="1:9" ht="124" x14ac:dyDescent="0.35">
      <c r="A8" s="3" t="s">
        <v>284</v>
      </c>
      <c r="B8" s="5" t="s">
        <v>55</v>
      </c>
      <c r="C8" s="5" t="s">
        <v>56</v>
      </c>
      <c r="D8" s="5" t="s">
        <v>57</v>
      </c>
      <c r="E8" s="5" t="s">
        <v>58</v>
      </c>
      <c r="F8" s="5" t="s">
        <v>59</v>
      </c>
      <c r="G8" s="5" t="s">
        <v>60</v>
      </c>
      <c r="H8" s="5" t="s">
        <v>61</v>
      </c>
      <c r="I8" s="5" t="s">
        <v>62</v>
      </c>
    </row>
    <row r="9" spans="1:9" x14ac:dyDescent="0.35">
      <c r="A9" s="4" t="s">
        <v>285</v>
      </c>
      <c r="B9" s="6">
        <v>61810</v>
      </c>
      <c r="C9" s="7">
        <v>0.42</v>
      </c>
      <c r="D9" s="6">
        <v>56175</v>
      </c>
      <c r="E9" s="6">
        <v>27140</v>
      </c>
      <c r="F9" s="6">
        <v>29035</v>
      </c>
      <c r="G9" s="7">
        <v>0.42</v>
      </c>
      <c r="H9" s="7">
        <v>0.48</v>
      </c>
      <c r="I9" s="7">
        <v>0.52</v>
      </c>
    </row>
    <row r="10" spans="1:9" x14ac:dyDescent="0.35">
      <c r="A10" s="4" t="s">
        <v>286</v>
      </c>
      <c r="B10" s="6">
        <v>24365</v>
      </c>
      <c r="C10" s="7">
        <v>0.16</v>
      </c>
      <c r="D10" s="6">
        <v>23845</v>
      </c>
      <c r="E10" s="6">
        <v>16165</v>
      </c>
      <c r="F10" s="6">
        <v>7680</v>
      </c>
      <c r="G10" s="7">
        <v>0.18</v>
      </c>
      <c r="H10" s="7">
        <v>0.68</v>
      </c>
      <c r="I10" s="7">
        <v>0.32</v>
      </c>
    </row>
    <row r="11" spans="1:9" x14ac:dyDescent="0.35">
      <c r="A11" s="4" t="s">
        <v>287</v>
      </c>
      <c r="B11" s="6">
        <v>11525</v>
      </c>
      <c r="C11" s="7">
        <v>0.08</v>
      </c>
      <c r="D11" s="6">
        <v>7860</v>
      </c>
      <c r="E11" s="6">
        <v>6565</v>
      </c>
      <c r="F11" s="6">
        <v>1295</v>
      </c>
      <c r="G11" s="7">
        <v>0.06</v>
      </c>
      <c r="H11" s="7">
        <v>0.84</v>
      </c>
      <c r="I11" s="7">
        <v>0.16</v>
      </c>
    </row>
    <row r="12" spans="1:9" x14ac:dyDescent="0.35">
      <c r="A12" s="4" t="s">
        <v>288</v>
      </c>
      <c r="B12" s="6">
        <v>13645</v>
      </c>
      <c r="C12" s="7">
        <v>0.09</v>
      </c>
      <c r="D12" s="6">
        <v>10820</v>
      </c>
      <c r="E12" s="6">
        <v>8825</v>
      </c>
      <c r="F12" s="6">
        <v>1990</v>
      </c>
      <c r="G12" s="7">
        <v>0.08</v>
      </c>
      <c r="H12" s="7">
        <v>0.82</v>
      </c>
      <c r="I12" s="7">
        <v>0.18</v>
      </c>
    </row>
    <row r="13" spans="1:9" x14ac:dyDescent="0.35">
      <c r="A13" s="4" t="s">
        <v>289</v>
      </c>
      <c r="B13" s="6">
        <v>7520</v>
      </c>
      <c r="C13" s="7">
        <v>0.05</v>
      </c>
      <c r="D13" s="6">
        <v>6830</v>
      </c>
      <c r="E13" s="6">
        <v>5620</v>
      </c>
      <c r="F13" s="6">
        <v>1210</v>
      </c>
      <c r="G13" s="7">
        <v>0.05</v>
      </c>
      <c r="H13" s="7">
        <v>0.82</v>
      </c>
      <c r="I13" s="7">
        <v>0.18</v>
      </c>
    </row>
    <row r="14" spans="1:9" x14ac:dyDescent="0.35">
      <c r="A14" s="4" t="s">
        <v>290</v>
      </c>
      <c r="B14" s="6">
        <v>1615</v>
      </c>
      <c r="C14" s="7">
        <v>0.01</v>
      </c>
      <c r="D14" s="6">
        <v>1560</v>
      </c>
      <c r="E14" s="6">
        <v>635</v>
      </c>
      <c r="F14" s="6">
        <v>925</v>
      </c>
      <c r="G14" s="7">
        <v>0.01</v>
      </c>
      <c r="H14" s="7">
        <v>0.41</v>
      </c>
      <c r="I14" s="7">
        <v>0.59</v>
      </c>
    </row>
    <row r="15" spans="1:9" x14ac:dyDescent="0.35">
      <c r="A15" s="4" t="s">
        <v>291</v>
      </c>
      <c r="B15" s="6">
        <v>610</v>
      </c>
      <c r="C15" s="7">
        <v>0</v>
      </c>
      <c r="D15" s="6">
        <v>510</v>
      </c>
      <c r="E15" s="6">
        <v>430</v>
      </c>
      <c r="F15" s="6">
        <v>85</v>
      </c>
      <c r="G15" s="7">
        <v>0</v>
      </c>
      <c r="H15" s="7">
        <v>0.84</v>
      </c>
      <c r="I15" s="7">
        <v>0.16</v>
      </c>
    </row>
    <row r="16" spans="1:9" x14ac:dyDescent="0.35">
      <c r="A16" s="4" t="s">
        <v>292</v>
      </c>
      <c r="B16" s="6">
        <v>22410</v>
      </c>
      <c r="C16" s="7">
        <v>0.15</v>
      </c>
      <c r="D16" s="6">
        <v>22040</v>
      </c>
      <c r="E16" s="6">
        <v>17445</v>
      </c>
      <c r="F16" s="6">
        <v>4595</v>
      </c>
      <c r="G16" s="7">
        <v>0.16</v>
      </c>
      <c r="H16" s="7">
        <v>0.79</v>
      </c>
      <c r="I16" s="7">
        <v>0.21</v>
      </c>
    </row>
    <row r="17" spans="1:9" x14ac:dyDescent="0.35">
      <c r="A17" s="4" t="s">
        <v>293</v>
      </c>
      <c r="B17" s="6">
        <v>5140</v>
      </c>
      <c r="C17" s="7">
        <v>0.03</v>
      </c>
      <c r="D17" s="6">
        <v>4945</v>
      </c>
      <c r="E17" s="6">
        <v>3775</v>
      </c>
      <c r="F17" s="6">
        <v>1170</v>
      </c>
      <c r="G17" s="7">
        <v>0.04</v>
      </c>
      <c r="H17" s="7">
        <v>0.76</v>
      </c>
      <c r="I17" s="7">
        <v>0.24</v>
      </c>
    </row>
    <row r="18" spans="1:9" x14ac:dyDescent="0.35">
      <c r="A18" s="8" t="s">
        <v>71</v>
      </c>
      <c r="B18" s="9">
        <v>148645</v>
      </c>
      <c r="C18" s="10">
        <v>1</v>
      </c>
      <c r="D18" s="9">
        <v>134585</v>
      </c>
      <c r="E18" s="9">
        <v>86605</v>
      </c>
      <c r="F18" s="9">
        <v>47980</v>
      </c>
      <c r="G18" s="10">
        <v>1</v>
      </c>
      <c r="H18" s="10">
        <v>0.64</v>
      </c>
      <c r="I18" s="10">
        <v>0.36</v>
      </c>
    </row>
    <row r="19" spans="1:9" x14ac:dyDescent="0.35">
      <c r="A19" t="s">
        <v>21</v>
      </c>
      <c r="B19" t="s">
        <v>22</v>
      </c>
    </row>
    <row r="20" spans="1:9" ht="12.5" customHeight="1" x14ac:dyDescent="0.35">
      <c r="A20" s="4" t="s">
        <v>23</v>
      </c>
      <c r="B20" t="s">
        <v>24</v>
      </c>
    </row>
    <row r="21" spans="1:9" ht="15.75" customHeight="1" x14ac:dyDescent="0.35">
      <c r="A21" s="4" t="s">
        <v>25</v>
      </c>
      <c r="B21" t="s">
        <v>26</v>
      </c>
    </row>
    <row r="22" spans="1:9" ht="15.75" customHeight="1" x14ac:dyDescent="0.35">
      <c r="A22" s="4" t="s">
        <v>27</v>
      </c>
      <c r="B22" t="s">
        <v>28</v>
      </c>
    </row>
    <row r="23" spans="1:9" x14ac:dyDescent="0.35">
      <c r="A23" s="4" t="s">
        <v>44</v>
      </c>
      <c r="B23" t="s">
        <v>45</v>
      </c>
    </row>
    <row r="24" spans="1:9" x14ac:dyDescent="0.35">
      <c r="A24" s="4" t="s">
        <v>46</v>
      </c>
      <c r="B24" t="s">
        <v>47</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showGridLines="0" workbookViewId="0"/>
  </sheetViews>
  <sheetFormatPr defaultColWidth="11.53515625" defaultRowHeight="15.5" x14ac:dyDescent="0.35"/>
  <cols>
    <col min="1" max="1" width="27.69140625" customWidth="1"/>
    <col min="2" max="2" width="87.69140625" customWidth="1"/>
  </cols>
  <sheetData>
    <row r="1" spans="1:2" ht="19.5" x14ac:dyDescent="0.45">
      <c r="A1" s="1" t="s">
        <v>295</v>
      </c>
    </row>
    <row r="2" spans="1:2" x14ac:dyDescent="0.35">
      <c r="A2" t="s">
        <v>0</v>
      </c>
    </row>
    <row r="3" spans="1:2" x14ac:dyDescent="0.35">
      <c r="A3" t="s">
        <v>1</v>
      </c>
      <c r="B3" t="s">
        <v>2</v>
      </c>
    </row>
    <row r="4" spans="1:2" x14ac:dyDescent="0.35">
      <c r="A4" s="2" t="str">
        <f>HYPERLINK("#'T1 - Ethnicity'!A1", "T1 - Ethnicity")</f>
        <v>T1 - Ethnicity</v>
      </c>
      <c r="B4" t="s">
        <v>3</v>
      </c>
    </row>
    <row r="5" spans="1:2" x14ac:dyDescent="0.35">
      <c r="A5" s="2" t="str">
        <f>HYPERLINK("#'T2 - Gender'!A1", "T2 - Gender")</f>
        <v>T2 - Gender</v>
      </c>
      <c r="B5" t="s">
        <v>4</v>
      </c>
    </row>
    <row r="6" spans="1:2" x14ac:dyDescent="0.35">
      <c r="A6" s="2" t="str">
        <f>HYPERLINK("#'T3 - Condition or illness'!A1", "T3 - Condition or illness")</f>
        <v>T3 - Condition or illness</v>
      </c>
      <c r="B6" t="s">
        <v>5</v>
      </c>
    </row>
    <row r="7" spans="1:2" x14ac:dyDescent="0.35">
      <c r="A7" s="2" t="str">
        <f>HYPERLINK("#'T4 - Condition or illness type'!A1", "T4 - Condition or illness type")</f>
        <v>T4 - Condition or illness type</v>
      </c>
      <c r="B7" t="s">
        <v>6</v>
      </c>
    </row>
    <row r="8" spans="1:2" x14ac:dyDescent="0.35">
      <c r="A8" s="2" t="str">
        <f>HYPERLINK("#'T5 - Sexual Orientation'!A1", "T5 - Sexual Orientation")</f>
        <v>T5 - Sexual Orientation</v>
      </c>
      <c r="B8" t="s">
        <v>7</v>
      </c>
    </row>
    <row r="9" spans="1:2" x14ac:dyDescent="0.35">
      <c r="A9" s="2" t="str">
        <f>HYPERLINK("#'T6 - Transgender'!A1", "T6 - Transgender")</f>
        <v>T6 - Transgender</v>
      </c>
      <c r="B9" t="s">
        <v>8</v>
      </c>
    </row>
    <row r="10" spans="1:2" x14ac:dyDescent="0.35">
      <c r="A10" s="2" t="str">
        <f>HYPERLINK("#'T7 - Religion'!A1", "T7 - Religion")</f>
        <v>T7 - Religion</v>
      </c>
      <c r="B10" t="s">
        <v>9</v>
      </c>
    </row>
    <row r="11" spans="1:2" x14ac:dyDescent="0.35">
      <c r="A11" s="2" t="str">
        <f>HYPERLINK("#'T8 - Age'!A1", "T8 - Age")</f>
        <v>T8 - Age</v>
      </c>
      <c r="B11" t="s">
        <v>10</v>
      </c>
    </row>
    <row r="12" spans="1:2" x14ac:dyDescent="0.35">
      <c r="A12" s="2" t="str">
        <f>HYPERLINK("#'T9 - Multiple Deprivation'!A1", "T9 - Multiple Deprivation")</f>
        <v>T9 - Multiple Deprivation</v>
      </c>
      <c r="B12" t="s">
        <v>11</v>
      </c>
    </row>
    <row r="13" spans="1:2" x14ac:dyDescent="0.35">
      <c r="A13" s="2" t="str">
        <f>HYPERLINK("#'T10 - Urban Rural'!A1", "T10 - Urban Rural")</f>
        <v>T10 - Urban Rural</v>
      </c>
      <c r="B13" t="s">
        <v>12</v>
      </c>
    </row>
    <row r="14" spans="1:2" x14ac:dyDescent="0.35">
      <c r="A14" s="2" t="str">
        <f>HYPERLINK("#'T11 - Islands'!A1", "T11 - Islands")</f>
        <v>T11 - Islands</v>
      </c>
      <c r="B14" t="s">
        <v>13</v>
      </c>
    </row>
    <row r="15" spans="1:2" x14ac:dyDescent="0.35">
      <c r="A15" s="2" t="str">
        <f>HYPERLINK("#'T12 - Channel'!A1", "T12 - Channel")</f>
        <v>T12 - Channel</v>
      </c>
      <c r="B15" t="s">
        <v>14</v>
      </c>
    </row>
    <row r="16" spans="1:2" x14ac:dyDescent="0.35">
      <c r="A16" s="2" t="str">
        <f>HYPERLINK("#'T13 - Benefit'!A1", "T13 - Benefit")</f>
        <v>T13 - Benefit</v>
      </c>
      <c r="B16" t="s">
        <v>15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workbookViewId="0"/>
  </sheetViews>
  <sheetFormatPr defaultColWidth="11.53515625" defaultRowHeight="15.5" x14ac:dyDescent="0.35"/>
  <cols>
    <col min="1" max="1" width="12.69140625" customWidth="1"/>
    <col min="2" max="2" width="100.69140625" customWidth="1"/>
  </cols>
  <sheetData>
    <row r="1" spans="1:2" ht="19.5" x14ac:dyDescent="0.45">
      <c r="A1" s="1" t="s">
        <v>16</v>
      </c>
    </row>
    <row r="2" spans="1:2" x14ac:dyDescent="0.35">
      <c r="A2" t="s">
        <v>17</v>
      </c>
    </row>
    <row r="3" spans="1:2" x14ac:dyDescent="0.35">
      <c r="A3" t="s">
        <v>18</v>
      </c>
    </row>
    <row r="4" spans="1:2" x14ac:dyDescent="0.35">
      <c r="A4" t="s">
        <v>19</v>
      </c>
      <c r="B4" t="s">
        <v>20</v>
      </c>
    </row>
    <row r="5" spans="1:2" x14ac:dyDescent="0.35">
      <c r="A5" t="s">
        <v>21</v>
      </c>
      <c r="B5" s="3" t="s">
        <v>22</v>
      </c>
    </row>
    <row r="6" spans="1:2" ht="31" x14ac:dyDescent="0.35">
      <c r="A6" t="s">
        <v>23</v>
      </c>
      <c r="B6" s="3" t="s">
        <v>24</v>
      </c>
    </row>
    <row r="7" spans="1:2" ht="31" x14ac:dyDescent="0.35">
      <c r="A7" t="s">
        <v>25</v>
      </c>
      <c r="B7" s="3" t="s">
        <v>26</v>
      </c>
    </row>
    <row r="8" spans="1:2" ht="31" x14ac:dyDescent="0.35">
      <c r="A8" t="s">
        <v>27</v>
      </c>
      <c r="B8" s="3" t="s">
        <v>28</v>
      </c>
    </row>
    <row r="9" spans="1:2" x14ac:dyDescent="0.35">
      <c r="A9" t="s">
        <v>29</v>
      </c>
      <c r="B9" s="3" t="s">
        <v>30</v>
      </c>
    </row>
    <row r="10" spans="1:2" x14ac:dyDescent="0.35">
      <c r="A10" t="s">
        <v>31</v>
      </c>
      <c r="B10" s="3" t="s">
        <v>32</v>
      </c>
    </row>
    <row r="11" spans="1:2" ht="31" x14ac:dyDescent="0.35">
      <c r="A11" t="s">
        <v>33</v>
      </c>
      <c r="B11" s="3" t="s">
        <v>318</v>
      </c>
    </row>
    <row r="12" spans="1:2" ht="31" x14ac:dyDescent="0.35">
      <c r="A12" t="s">
        <v>34</v>
      </c>
      <c r="B12" s="3" t="s">
        <v>35</v>
      </c>
    </row>
    <row r="13" spans="1:2" x14ac:dyDescent="0.35">
      <c r="A13" t="s">
        <v>36</v>
      </c>
      <c r="B13" s="3" t="s">
        <v>37</v>
      </c>
    </row>
    <row r="14" spans="1:2" ht="31" x14ac:dyDescent="0.35">
      <c r="A14" t="s">
        <v>38</v>
      </c>
      <c r="B14" s="3" t="s">
        <v>39</v>
      </c>
    </row>
    <row r="15" spans="1:2" ht="46.5" x14ac:dyDescent="0.35">
      <c r="A15" t="s">
        <v>40</v>
      </c>
      <c r="B15" s="3" t="s">
        <v>41</v>
      </c>
    </row>
    <row r="16" spans="1:2" ht="31" x14ac:dyDescent="0.35">
      <c r="A16" t="s">
        <v>42</v>
      </c>
      <c r="B16" s="3" t="s">
        <v>43</v>
      </c>
    </row>
    <row r="17" spans="1:2" ht="46.5" x14ac:dyDescent="0.35">
      <c r="A17" t="s">
        <v>44</v>
      </c>
      <c r="B17" s="3" t="s">
        <v>45</v>
      </c>
    </row>
    <row r="18" spans="1:2" x14ac:dyDescent="0.35">
      <c r="A18" t="s">
        <v>46</v>
      </c>
      <c r="B18" s="3" t="s">
        <v>47</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5"/>
  <sheetViews>
    <sheetView showGridLines="0" workbookViewId="0"/>
  </sheetViews>
  <sheetFormatPr defaultColWidth="11.53515625" defaultRowHeight="15.5" x14ac:dyDescent="0.35"/>
  <cols>
    <col min="1" max="1" width="35.69140625" customWidth="1"/>
    <col min="2" max="9" width="12.69140625" customWidth="1"/>
  </cols>
  <sheetData>
    <row r="1" spans="1:9" ht="19.5" x14ac:dyDescent="0.45">
      <c r="A1" s="1" t="s">
        <v>48</v>
      </c>
    </row>
    <row r="2" spans="1:9" x14ac:dyDescent="0.35">
      <c r="A2" t="s">
        <v>49</v>
      </c>
    </row>
    <row r="3" spans="1:9" x14ac:dyDescent="0.35">
      <c r="A3" t="s">
        <v>50</v>
      </c>
    </row>
    <row r="4" spans="1:9" x14ac:dyDescent="0.35">
      <c r="A4" t="s">
        <v>51</v>
      </c>
    </row>
    <row r="5" spans="1:9" x14ac:dyDescent="0.35">
      <c r="A5" t="s">
        <v>52</v>
      </c>
    </row>
    <row r="6" spans="1:9" x14ac:dyDescent="0.35">
      <c r="A6" t="s">
        <v>53</v>
      </c>
    </row>
    <row r="7" spans="1:9" x14ac:dyDescent="0.35">
      <c r="A7" s="11" t="s">
        <v>73</v>
      </c>
    </row>
    <row r="8" spans="1:9" ht="124" x14ac:dyDescent="0.35">
      <c r="A8" s="3" t="s">
        <v>54</v>
      </c>
      <c r="B8" s="5" t="s">
        <v>55</v>
      </c>
      <c r="C8" s="5" t="s">
        <v>56</v>
      </c>
      <c r="D8" s="5" t="s">
        <v>57</v>
      </c>
      <c r="E8" s="5" t="s">
        <v>58</v>
      </c>
      <c r="F8" s="5" t="s">
        <v>59</v>
      </c>
      <c r="G8" s="5" t="s">
        <v>60</v>
      </c>
      <c r="H8" s="5" t="s">
        <v>61</v>
      </c>
      <c r="I8" s="5" t="s">
        <v>62</v>
      </c>
    </row>
    <row r="9" spans="1:9" x14ac:dyDescent="0.35">
      <c r="A9" s="4" t="s">
        <v>63</v>
      </c>
      <c r="B9" s="6">
        <v>126935</v>
      </c>
      <c r="C9" s="7">
        <v>0.85</v>
      </c>
      <c r="D9" s="6">
        <v>115100</v>
      </c>
      <c r="E9" s="6">
        <v>72980</v>
      </c>
      <c r="F9" s="6">
        <v>42120</v>
      </c>
      <c r="G9" s="7">
        <v>0.86</v>
      </c>
      <c r="H9" s="7">
        <v>0.63</v>
      </c>
      <c r="I9" s="7">
        <v>0.37</v>
      </c>
    </row>
    <row r="10" spans="1:9" x14ac:dyDescent="0.35">
      <c r="A10" s="4" t="s">
        <v>64</v>
      </c>
      <c r="B10" s="6">
        <v>1370</v>
      </c>
      <c r="C10" s="7">
        <v>0.01</v>
      </c>
      <c r="D10" s="6">
        <v>1255</v>
      </c>
      <c r="E10" s="6">
        <v>765</v>
      </c>
      <c r="F10" s="6">
        <v>485</v>
      </c>
      <c r="G10" s="7">
        <v>0.01</v>
      </c>
      <c r="H10" s="7">
        <v>0.61</v>
      </c>
      <c r="I10" s="7">
        <v>0.39</v>
      </c>
    </row>
    <row r="11" spans="1:9" x14ac:dyDescent="0.35">
      <c r="A11" s="4" t="s">
        <v>65</v>
      </c>
      <c r="B11" s="6">
        <v>4870</v>
      </c>
      <c r="C11" s="7">
        <v>0.03</v>
      </c>
      <c r="D11" s="6">
        <v>4365</v>
      </c>
      <c r="E11" s="6">
        <v>2565</v>
      </c>
      <c r="F11" s="6">
        <v>1800</v>
      </c>
      <c r="G11" s="7">
        <v>0.03</v>
      </c>
      <c r="H11" s="7">
        <v>0.59</v>
      </c>
      <c r="I11" s="7">
        <v>0.41</v>
      </c>
    </row>
    <row r="12" spans="1:9" x14ac:dyDescent="0.35">
      <c r="A12" s="4" t="s">
        <v>66</v>
      </c>
      <c r="B12" s="6">
        <v>1765</v>
      </c>
      <c r="C12" s="7">
        <v>0.01</v>
      </c>
      <c r="D12" s="6">
        <v>1595</v>
      </c>
      <c r="E12" s="6">
        <v>1020</v>
      </c>
      <c r="F12" s="6">
        <v>575</v>
      </c>
      <c r="G12" s="7">
        <v>0.01</v>
      </c>
      <c r="H12" s="7">
        <v>0.64</v>
      </c>
      <c r="I12" s="7">
        <v>0.36</v>
      </c>
    </row>
    <row r="13" spans="1:9" x14ac:dyDescent="0.35">
      <c r="A13" s="4" t="s">
        <v>67</v>
      </c>
      <c r="B13" s="6">
        <v>290</v>
      </c>
      <c r="C13" s="7">
        <v>0</v>
      </c>
      <c r="D13" s="6">
        <v>255</v>
      </c>
      <c r="E13" s="6">
        <v>150</v>
      </c>
      <c r="F13" s="6">
        <v>105</v>
      </c>
      <c r="G13" s="7">
        <v>0</v>
      </c>
      <c r="H13" s="7">
        <v>0.59</v>
      </c>
      <c r="I13" s="7">
        <v>0.41</v>
      </c>
    </row>
    <row r="14" spans="1:9" x14ac:dyDescent="0.35">
      <c r="A14" s="4" t="s">
        <v>68</v>
      </c>
      <c r="B14" s="6">
        <v>1575</v>
      </c>
      <c r="C14" s="7">
        <v>0.01</v>
      </c>
      <c r="D14" s="6">
        <v>1410</v>
      </c>
      <c r="E14" s="6">
        <v>900</v>
      </c>
      <c r="F14" s="6">
        <v>510</v>
      </c>
      <c r="G14" s="7">
        <v>0.01</v>
      </c>
      <c r="H14" s="7">
        <v>0.64</v>
      </c>
      <c r="I14" s="7">
        <v>0.36</v>
      </c>
    </row>
    <row r="15" spans="1:9" x14ac:dyDescent="0.35">
      <c r="A15" s="4" t="s">
        <v>69</v>
      </c>
      <c r="B15" s="6">
        <v>11840</v>
      </c>
      <c r="C15" s="7">
        <v>0.08</v>
      </c>
      <c r="D15" s="6">
        <v>10600</v>
      </c>
      <c r="E15" s="6">
        <v>8220</v>
      </c>
      <c r="F15" s="6">
        <v>2380</v>
      </c>
      <c r="G15" s="7">
        <v>0.08</v>
      </c>
      <c r="H15" s="7">
        <v>0.78</v>
      </c>
      <c r="I15" s="7">
        <v>0.22</v>
      </c>
    </row>
    <row r="16" spans="1:9" x14ac:dyDescent="0.35">
      <c r="A16" s="4" t="s">
        <v>70</v>
      </c>
      <c r="B16" s="6">
        <v>5</v>
      </c>
      <c r="C16" s="7">
        <v>0</v>
      </c>
      <c r="D16" s="6">
        <v>5</v>
      </c>
      <c r="E16" s="6" t="s">
        <v>72</v>
      </c>
      <c r="F16" s="6">
        <v>5</v>
      </c>
      <c r="G16" s="7">
        <v>0</v>
      </c>
      <c r="H16" s="7">
        <v>0.4</v>
      </c>
      <c r="I16" s="7">
        <v>0.6</v>
      </c>
    </row>
    <row r="17" spans="1:9" x14ac:dyDescent="0.35">
      <c r="A17" s="8" t="s">
        <v>71</v>
      </c>
      <c r="B17" s="9">
        <v>148645</v>
      </c>
      <c r="C17" s="10">
        <v>1</v>
      </c>
      <c r="D17" s="9">
        <v>134585</v>
      </c>
      <c r="E17" s="9">
        <v>86605</v>
      </c>
      <c r="F17" s="9">
        <v>47980</v>
      </c>
      <c r="G17" s="10">
        <v>1</v>
      </c>
      <c r="H17" s="10">
        <v>0.64</v>
      </c>
      <c r="I17" s="10">
        <v>0.36</v>
      </c>
    </row>
    <row r="19" spans="1:9" x14ac:dyDescent="0.35">
      <c r="A19" s="11" t="s">
        <v>74</v>
      </c>
    </row>
    <row r="20" spans="1:9" ht="124" x14ac:dyDescent="0.35">
      <c r="A20" s="3" t="s">
        <v>54</v>
      </c>
      <c r="B20" s="5" t="s">
        <v>55</v>
      </c>
      <c r="C20" s="5" t="s">
        <v>56</v>
      </c>
      <c r="D20" s="5" t="s">
        <v>57</v>
      </c>
      <c r="E20" s="5" t="s">
        <v>58</v>
      </c>
      <c r="F20" s="5" t="s">
        <v>59</v>
      </c>
      <c r="G20" s="5" t="s">
        <v>60</v>
      </c>
      <c r="H20" s="5" t="s">
        <v>61</v>
      </c>
      <c r="I20" s="5" t="s">
        <v>62</v>
      </c>
    </row>
    <row r="21" spans="1:9" x14ac:dyDescent="0.35">
      <c r="A21" s="4" t="s">
        <v>63</v>
      </c>
      <c r="B21" s="6">
        <v>56535</v>
      </c>
      <c r="C21" s="7">
        <v>0.91</v>
      </c>
      <c r="D21" s="6">
        <v>51545</v>
      </c>
      <c r="E21" s="6">
        <v>24715</v>
      </c>
      <c r="F21" s="6">
        <v>26835</v>
      </c>
      <c r="G21" s="7">
        <v>0.92</v>
      </c>
      <c r="H21" s="7">
        <v>0.48</v>
      </c>
      <c r="I21" s="7">
        <v>0.52</v>
      </c>
    </row>
    <row r="22" spans="1:9" x14ac:dyDescent="0.35">
      <c r="A22" s="4" t="s">
        <v>64</v>
      </c>
      <c r="B22" s="6">
        <v>570</v>
      </c>
      <c r="C22" s="7">
        <v>0.01</v>
      </c>
      <c r="D22" s="6">
        <v>520</v>
      </c>
      <c r="E22" s="6">
        <v>235</v>
      </c>
      <c r="F22" s="6">
        <v>285</v>
      </c>
      <c r="G22" s="7">
        <v>0.01</v>
      </c>
      <c r="H22" s="7">
        <v>0.45</v>
      </c>
      <c r="I22" s="7">
        <v>0.55000000000000004</v>
      </c>
    </row>
    <row r="23" spans="1:9" x14ac:dyDescent="0.35">
      <c r="A23" s="4" t="s">
        <v>65</v>
      </c>
      <c r="B23" s="6">
        <v>1330</v>
      </c>
      <c r="C23" s="7">
        <v>0.02</v>
      </c>
      <c r="D23" s="6">
        <v>1160</v>
      </c>
      <c r="E23" s="6">
        <v>505</v>
      </c>
      <c r="F23" s="6">
        <v>650</v>
      </c>
      <c r="G23" s="7">
        <v>0.02</v>
      </c>
      <c r="H23" s="7">
        <v>0.44</v>
      </c>
      <c r="I23" s="7">
        <v>0.56000000000000005</v>
      </c>
    </row>
    <row r="24" spans="1:9" x14ac:dyDescent="0.35">
      <c r="A24" s="4" t="s">
        <v>66</v>
      </c>
      <c r="B24" s="6">
        <v>280</v>
      </c>
      <c r="C24" s="7">
        <v>0</v>
      </c>
      <c r="D24" s="6">
        <v>255</v>
      </c>
      <c r="E24" s="6">
        <v>110</v>
      </c>
      <c r="F24" s="6">
        <v>145</v>
      </c>
      <c r="G24" s="7">
        <v>0</v>
      </c>
      <c r="H24" s="7">
        <v>0.42</v>
      </c>
      <c r="I24" s="7">
        <v>0.57999999999999996</v>
      </c>
    </row>
    <row r="25" spans="1:9" x14ac:dyDescent="0.35">
      <c r="A25" s="4" t="s">
        <v>67</v>
      </c>
      <c r="B25" s="6">
        <v>105</v>
      </c>
      <c r="C25" s="7">
        <v>0</v>
      </c>
      <c r="D25" s="6">
        <v>90</v>
      </c>
      <c r="E25" s="6">
        <v>35</v>
      </c>
      <c r="F25" s="6">
        <v>50</v>
      </c>
      <c r="G25" s="7">
        <v>0</v>
      </c>
      <c r="H25" s="7">
        <v>0.42</v>
      </c>
      <c r="I25" s="7">
        <v>0.57999999999999996</v>
      </c>
    </row>
    <row r="26" spans="1:9" x14ac:dyDescent="0.35">
      <c r="A26" s="4" t="s">
        <v>68</v>
      </c>
      <c r="B26" s="6">
        <v>425</v>
      </c>
      <c r="C26" s="7">
        <v>0.01</v>
      </c>
      <c r="D26" s="6">
        <v>350</v>
      </c>
      <c r="E26" s="6">
        <v>160</v>
      </c>
      <c r="F26" s="6">
        <v>190</v>
      </c>
      <c r="G26" s="7">
        <v>0.01</v>
      </c>
      <c r="H26" s="7">
        <v>0.46</v>
      </c>
      <c r="I26" s="7">
        <v>0.54</v>
      </c>
    </row>
    <row r="27" spans="1:9" x14ac:dyDescent="0.35">
      <c r="A27" s="4" t="s">
        <v>69</v>
      </c>
      <c r="B27" s="6">
        <v>2565</v>
      </c>
      <c r="C27" s="7">
        <v>0.04</v>
      </c>
      <c r="D27" s="6">
        <v>2250</v>
      </c>
      <c r="E27" s="6">
        <v>1380</v>
      </c>
      <c r="F27" s="6">
        <v>875</v>
      </c>
      <c r="G27" s="7">
        <v>0.04</v>
      </c>
      <c r="H27" s="7">
        <v>0.61</v>
      </c>
      <c r="I27" s="7">
        <v>0.39</v>
      </c>
    </row>
    <row r="28" spans="1:9" x14ac:dyDescent="0.35">
      <c r="A28" s="4" t="s">
        <v>70</v>
      </c>
      <c r="B28" s="6">
        <v>5</v>
      </c>
      <c r="C28" s="7">
        <v>0</v>
      </c>
      <c r="D28" s="6">
        <v>5</v>
      </c>
      <c r="E28" s="6" t="s">
        <v>72</v>
      </c>
      <c r="F28" s="6" t="s">
        <v>72</v>
      </c>
      <c r="G28" s="7">
        <v>0</v>
      </c>
      <c r="H28" s="7">
        <v>0.5</v>
      </c>
      <c r="I28" s="7">
        <v>0.5</v>
      </c>
    </row>
    <row r="29" spans="1:9" x14ac:dyDescent="0.35">
      <c r="A29" s="8" t="s">
        <v>71</v>
      </c>
      <c r="B29" s="9">
        <v>61810</v>
      </c>
      <c r="C29" s="10">
        <v>1</v>
      </c>
      <c r="D29" s="9">
        <v>56175</v>
      </c>
      <c r="E29" s="9">
        <v>27140</v>
      </c>
      <c r="F29" s="9">
        <v>29035</v>
      </c>
      <c r="G29" s="10">
        <v>1</v>
      </c>
      <c r="H29" s="10">
        <v>0.48</v>
      </c>
      <c r="I29" s="10">
        <v>0.52</v>
      </c>
    </row>
    <row r="31" spans="1:9" x14ac:dyDescent="0.35">
      <c r="A31" s="11" t="s">
        <v>75</v>
      </c>
    </row>
    <row r="32" spans="1:9" ht="124" x14ac:dyDescent="0.35">
      <c r="A32" s="3" t="s">
        <v>54</v>
      </c>
      <c r="B32" s="5" t="s">
        <v>55</v>
      </c>
      <c r="C32" s="5" t="s">
        <v>56</v>
      </c>
      <c r="D32" s="5" t="s">
        <v>57</v>
      </c>
      <c r="E32" s="5" t="s">
        <v>58</v>
      </c>
      <c r="F32" s="5" t="s">
        <v>59</v>
      </c>
      <c r="G32" s="5" t="s">
        <v>60</v>
      </c>
      <c r="H32" s="5" t="s">
        <v>61</v>
      </c>
      <c r="I32" s="5" t="s">
        <v>62</v>
      </c>
    </row>
    <row r="33" spans="1:9" x14ac:dyDescent="0.35">
      <c r="A33" s="4" t="s">
        <v>63</v>
      </c>
      <c r="B33" s="6">
        <v>19335</v>
      </c>
      <c r="C33" s="7">
        <v>0.79</v>
      </c>
      <c r="D33" s="6">
        <v>19080</v>
      </c>
      <c r="E33" s="6">
        <v>13045</v>
      </c>
      <c r="F33" s="6">
        <v>6035</v>
      </c>
      <c r="G33" s="7">
        <v>0.8</v>
      </c>
      <c r="H33" s="7">
        <v>0.68</v>
      </c>
      <c r="I33" s="7">
        <v>0.32</v>
      </c>
    </row>
    <row r="34" spans="1:9" x14ac:dyDescent="0.35">
      <c r="A34" s="4" t="s">
        <v>64</v>
      </c>
      <c r="B34" s="6">
        <v>240</v>
      </c>
      <c r="C34" s="7">
        <v>0.01</v>
      </c>
      <c r="D34" s="6">
        <v>230</v>
      </c>
      <c r="E34" s="6">
        <v>150</v>
      </c>
      <c r="F34" s="6">
        <v>80</v>
      </c>
      <c r="G34" s="7">
        <v>0.01</v>
      </c>
      <c r="H34" s="7">
        <v>0.65</v>
      </c>
      <c r="I34" s="7">
        <v>0.35</v>
      </c>
    </row>
    <row r="35" spans="1:9" x14ac:dyDescent="0.35">
      <c r="A35" s="4" t="s">
        <v>65</v>
      </c>
      <c r="B35" s="6">
        <v>1285</v>
      </c>
      <c r="C35" s="7">
        <v>0.05</v>
      </c>
      <c r="D35" s="6">
        <v>1210</v>
      </c>
      <c r="E35" s="6">
        <v>635</v>
      </c>
      <c r="F35" s="6">
        <v>575</v>
      </c>
      <c r="G35" s="7">
        <v>0.05</v>
      </c>
      <c r="H35" s="7">
        <v>0.52</v>
      </c>
      <c r="I35" s="7">
        <v>0.48</v>
      </c>
    </row>
    <row r="36" spans="1:9" x14ac:dyDescent="0.35">
      <c r="A36" s="4" t="s">
        <v>66</v>
      </c>
      <c r="B36" s="6">
        <v>675</v>
      </c>
      <c r="C36" s="7">
        <v>0.03</v>
      </c>
      <c r="D36" s="6">
        <v>600</v>
      </c>
      <c r="E36" s="6">
        <v>365</v>
      </c>
      <c r="F36" s="6">
        <v>235</v>
      </c>
      <c r="G36" s="7">
        <v>0.03</v>
      </c>
      <c r="H36" s="7">
        <v>0.61</v>
      </c>
      <c r="I36" s="7">
        <v>0.39</v>
      </c>
    </row>
    <row r="37" spans="1:9" x14ac:dyDescent="0.35">
      <c r="A37" s="4" t="s">
        <v>67</v>
      </c>
      <c r="B37" s="6">
        <v>75</v>
      </c>
      <c r="C37" s="7">
        <v>0</v>
      </c>
      <c r="D37" s="6">
        <v>65</v>
      </c>
      <c r="E37" s="6">
        <v>40</v>
      </c>
      <c r="F37" s="6">
        <v>30</v>
      </c>
      <c r="G37" s="7">
        <v>0</v>
      </c>
      <c r="H37" s="7">
        <v>0.57999999999999996</v>
      </c>
      <c r="I37" s="7">
        <v>0.42</v>
      </c>
    </row>
    <row r="38" spans="1:9" x14ac:dyDescent="0.35">
      <c r="A38" s="4" t="s">
        <v>68</v>
      </c>
      <c r="B38" s="6">
        <v>485</v>
      </c>
      <c r="C38" s="7">
        <v>0.02</v>
      </c>
      <c r="D38" s="6">
        <v>460</v>
      </c>
      <c r="E38" s="6">
        <v>295</v>
      </c>
      <c r="F38" s="6">
        <v>170</v>
      </c>
      <c r="G38" s="7">
        <v>0.02</v>
      </c>
      <c r="H38" s="7">
        <v>0.64</v>
      </c>
      <c r="I38" s="7">
        <v>0.36</v>
      </c>
    </row>
    <row r="39" spans="1:9" x14ac:dyDescent="0.35">
      <c r="A39" s="4" t="s">
        <v>69</v>
      </c>
      <c r="B39" s="6">
        <v>2275</v>
      </c>
      <c r="C39" s="7">
        <v>0.09</v>
      </c>
      <c r="D39" s="6">
        <v>2195</v>
      </c>
      <c r="E39" s="6">
        <v>1640</v>
      </c>
      <c r="F39" s="6">
        <v>555</v>
      </c>
      <c r="G39" s="7">
        <v>0.09</v>
      </c>
      <c r="H39" s="7">
        <v>0.75</v>
      </c>
      <c r="I39" s="7">
        <v>0.25</v>
      </c>
    </row>
    <row r="40" spans="1:9" x14ac:dyDescent="0.35">
      <c r="A40" s="4" t="s">
        <v>70</v>
      </c>
      <c r="B40" s="6">
        <v>0</v>
      </c>
      <c r="C40" s="7">
        <v>0</v>
      </c>
      <c r="D40" s="6">
        <v>0</v>
      </c>
      <c r="E40" s="6">
        <v>0</v>
      </c>
      <c r="F40" s="6">
        <v>0</v>
      </c>
      <c r="G40" s="7">
        <v>0</v>
      </c>
      <c r="H40" s="7">
        <v>0</v>
      </c>
      <c r="I40" s="7">
        <v>0</v>
      </c>
    </row>
    <row r="41" spans="1:9" x14ac:dyDescent="0.35">
      <c r="A41" s="8" t="s">
        <v>71</v>
      </c>
      <c r="B41" s="9">
        <v>24365</v>
      </c>
      <c r="C41" s="10">
        <v>1</v>
      </c>
      <c r="D41" s="9">
        <v>23845</v>
      </c>
      <c r="E41" s="9">
        <v>16165</v>
      </c>
      <c r="F41" s="9">
        <v>7680</v>
      </c>
      <c r="G41" s="10">
        <v>1</v>
      </c>
      <c r="H41" s="10">
        <v>0.68</v>
      </c>
      <c r="I41" s="10">
        <v>0.32</v>
      </c>
    </row>
    <row r="42" spans="1:9" x14ac:dyDescent="0.35">
      <c r="A42" s="4"/>
    </row>
    <row r="43" spans="1:9" x14ac:dyDescent="0.35">
      <c r="A43" s="11" t="s">
        <v>77</v>
      </c>
    </row>
    <row r="44" spans="1:9" ht="124" x14ac:dyDescent="0.35">
      <c r="A44" s="3" t="s">
        <v>54</v>
      </c>
      <c r="B44" s="5" t="s">
        <v>55</v>
      </c>
      <c r="C44" s="5" t="s">
        <v>56</v>
      </c>
      <c r="D44" s="5" t="s">
        <v>57</v>
      </c>
      <c r="E44" s="5" t="s">
        <v>58</v>
      </c>
      <c r="F44" s="5" t="s">
        <v>59</v>
      </c>
      <c r="G44" s="5" t="s">
        <v>60</v>
      </c>
      <c r="H44" s="5" t="s">
        <v>61</v>
      </c>
      <c r="I44" s="5" t="s">
        <v>62</v>
      </c>
    </row>
    <row r="45" spans="1:9" x14ac:dyDescent="0.35">
      <c r="A45" s="4" t="s">
        <v>63</v>
      </c>
      <c r="B45" s="6">
        <v>9160</v>
      </c>
      <c r="C45" s="7">
        <v>0.79</v>
      </c>
      <c r="D45" s="6">
        <v>6220</v>
      </c>
      <c r="E45" s="6">
        <v>5155</v>
      </c>
      <c r="F45" s="6">
        <v>1060</v>
      </c>
      <c r="G45" s="7">
        <v>0.79</v>
      </c>
      <c r="H45" s="7">
        <v>0.83</v>
      </c>
      <c r="I45" s="7">
        <v>0.17</v>
      </c>
    </row>
    <row r="46" spans="1:9" x14ac:dyDescent="0.35">
      <c r="A46" s="4" t="s">
        <v>64</v>
      </c>
      <c r="B46" s="6">
        <v>75</v>
      </c>
      <c r="C46" s="7">
        <v>0.01</v>
      </c>
      <c r="D46" s="6">
        <v>50</v>
      </c>
      <c r="E46" s="6">
        <v>45</v>
      </c>
      <c r="F46" s="6">
        <v>5</v>
      </c>
      <c r="G46" s="7">
        <v>0.01</v>
      </c>
      <c r="H46" s="7">
        <v>0.88</v>
      </c>
      <c r="I46" s="7">
        <v>0.12</v>
      </c>
    </row>
    <row r="47" spans="1:9" x14ac:dyDescent="0.35">
      <c r="A47" s="4" t="s">
        <v>65</v>
      </c>
      <c r="B47" s="6">
        <v>355</v>
      </c>
      <c r="C47" s="7">
        <v>0.03</v>
      </c>
      <c r="D47" s="6">
        <v>220</v>
      </c>
      <c r="E47" s="6">
        <v>175</v>
      </c>
      <c r="F47" s="6">
        <v>45</v>
      </c>
      <c r="G47" s="7">
        <v>0.03</v>
      </c>
      <c r="H47" s="7">
        <v>0.8</v>
      </c>
      <c r="I47" s="7">
        <v>0.2</v>
      </c>
    </row>
    <row r="48" spans="1:9" x14ac:dyDescent="0.35">
      <c r="A48" s="4" t="s">
        <v>66</v>
      </c>
      <c r="B48" s="6">
        <v>55</v>
      </c>
      <c r="C48" s="7">
        <v>0</v>
      </c>
      <c r="D48" s="6">
        <v>35</v>
      </c>
      <c r="E48" s="6">
        <v>25</v>
      </c>
      <c r="F48" s="6">
        <v>5</v>
      </c>
      <c r="G48" s="7">
        <v>0</v>
      </c>
      <c r="H48" s="7">
        <v>0.79</v>
      </c>
      <c r="I48" s="7">
        <v>0.21</v>
      </c>
    </row>
    <row r="49" spans="1:9" x14ac:dyDescent="0.35">
      <c r="A49" s="4" t="s">
        <v>67</v>
      </c>
      <c r="B49" s="6">
        <v>15</v>
      </c>
      <c r="C49" s="7">
        <v>0</v>
      </c>
      <c r="D49" s="6">
        <v>10</v>
      </c>
      <c r="E49" s="6" t="s">
        <v>76</v>
      </c>
      <c r="F49" s="6" t="s">
        <v>76</v>
      </c>
      <c r="G49" s="7">
        <v>0</v>
      </c>
      <c r="H49" s="6" t="s">
        <v>76</v>
      </c>
      <c r="I49" s="7" t="s">
        <v>76</v>
      </c>
    </row>
    <row r="50" spans="1:9" x14ac:dyDescent="0.35">
      <c r="A50" s="4" t="s">
        <v>68</v>
      </c>
      <c r="B50" s="6">
        <v>105</v>
      </c>
      <c r="C50" s="7">
        <v>0.01</v>
      </c>
      <c r="D50" s="6">
        <v>70</v>
      </c>
      <c r="E50" s="6">
        <v>50</v>
      </c>
      <c r="F50" s="6">
        <v>20</v>
      </c>
      <c r="G50" s="7">
        <v>0.01</v>
      </c>
      <c r="H50" s="7">
        <v>0.74</v>
      </c>
      <c r="I50" s="7">
        <v>0.26</v>
      </c>
    </row>
    <row r="51" spans="1:9" x14ac:dyDescent="0.35">
      <c r="A51" s="4" t="s">
        <v>69</v>
      </c>
      <c r="B51" s="6">
        <v>1765</v>
      </c>
      <c r="C51" s="7">
        <v>0.15</v>
      </c>
      <c r="D51" s="6">
        <v>1260</v>
      </c>
      <c r="E51" s="6">
        <v>1105</v>
      </c>
      <c r="F51" s="6">
        <v>155</v>
      </c>
      <c r="G51" s="7">
        <v>0.16</v>
      </c>
      <c r="H51" s="7">
        <v>0.88</v>
      </c>
      <c r="I51" s="7">
        <v>0.12</v>
      </c>
    </row>
    <row r="52" spans="1:9" x14ac:dyDescent="0.35">
      <c r="A52" s="4" t="s">
        <v>70</v>
      </c>
      <c r="B52" s="6">
        <v>0</v>
      </c>
      <c r="C52" s="7">
        <v>0</v>
      </c>
      <c r="D52" s="6">
        <v>0</v>
      </c>
      <c r="E52" s="6">
        <v>0</v>
      </c>
      <c r="F52" s="6">
        <v>0</v>
      </c>
      <c r="G52" s="7">
        <v>0</v>
      </c>
      <c r="H52" s="7">
        <v>0</v>
      </c>
      <c r="I52" s="7">
        <v>0</v>
      </c>
    </row>
    <row r="53" spans="1:9" x14ac:dyDescent="0.35">
      <c r="A53" s="8" t="s">
        <v>71</v>
      </c>
      <c r="B53" s="9">
        <v>11525</v>
      </c>
      <c r="C53" s="10">
        <v>1</v>
      </c>
      <c r="D53" s="9">
        <v>7860</v>
      </c>
      <c r="E53" s="9">
        <v>6565</v>
      </c>
      <c r="F53" s="9">
        <v>1295</v>
      </c>
      <c r="G53" s="10">
        <v>1</v>
      </c>
      <c r="H53" s="10">
        <v>0.84</v>
      </c>
      <c r="I53" s="10">
        <v>0.16</v>
      </c>
    </row>
    <row r="54" spans="1:9" x14ac:dyDescent="0.35">
      <c r="A54" s="4"/>
    </row>
    <row r="55" spans="1:9" x14ac:dyDescent="0.35">
      <c r="A55" s="11" t="s">
        <v>78</v>
      </c>
    </row>
    <row r="56" spans="1:9" ht="124" x14ac:dyDescent="0.35">
      <c r="A56" s="3" t="s">
        <v>54</v>
      </c>
      <c r="B56" s="5" t="s">
        <v>55</v>
      </c>
      <c r="C56" s="5" t="s">
        <v>56</v>
      </c>
      <c r="D56" s="5" t="s">
        <v>57</v>
      </c>
      <c r="E56" s="5" t="s">
        <v>58</v>
      </c>
      <c r="F56" s="5" t="s">
        <v>59</v>
      </c>
      <c r="G56" s="5" t="s">
        <v>60</v>
      </c>
      <c r="H56" s="5" t="s">
        <v>61</v>
      </c>
      <c r="I56" s="5" t="s">
        <v>62</v>
      </c>
    </row>
    <row r="57" spans="1:9" x14ac:dyDescent="0.35">
      <c r="A57" s="4" t="s">
        <v>63</v>
      </c>
      <c r="B57" s="6">
        <v>12650</v>
      </c>
      <c r="C57" s="7">
        <v>0.93</v>
      </c>
      <c r="D57" s="6">
        <v>10030</v>
      </c>
      <c r="E57" s="6">
        <v>8185</v>
      </c>
      <c r="F57" s="6">
        <v>1840</v>
      </c>
      <c r="G57" s="7">
        <v>0.93</v>
      </c>
      <c r="H57" s="7">
        <v>0.82</v>
      </c>
      <c r="I57" s="7">
        <v>0.18</v>
      </c>
    </row>
    <row r="58" spans="1:9" x14ac:dyDescent="0.35">
      <c r="A58" s="4" t="s">
        <v>64</v>
      </c>
      <c r="B58" s="6">
        <v>110</v>
      </c>
      <c r="C58" s="7">
        <v>0.01</v>
      </c>
      <c r="D58" s="6">
        <v>90</v>
      </c>
      <c r="E58" s="6">
        <v>75</v>
      </c>
      <c r="F58" s="6">
        <v>15</v>
      </c>
      <c r="G58" s="7">
        <v>0.01</v>
      </c>
      <c r="H58" s="7">
        <v>0.82</v>
      </c>
      <c r="I58" s="7">
        <v>0.18</v>
      </c>
    </row>
    <row r="59" spans="1:9" x14ac:dyDescent="0.35">
      <c r="A59" s="4" t="s">
        <v>65</v>
      </c>
      <c r="B59" s="6">
        <v>280</v>
      </c>
      <c r="C59" s="7">
        <v>0.02</v>
      </c>
      <c r="D59" s="6">
        <v>230</v>
      </c>
      <c r="E59" s="6">
        <v>185</v>
      </c>
      <c r="F59" s="6">
        <v>45</v>
      </c>
      <c r="G59" s="7">
        <v>0.02</v>
      </c>
      <c r="H59" s="7">
        <v>0.81</v>
      </c>
      <c r="I59" s="7">
        <v>0.19</v>
      </c>
    </row>
    <row r="60" spans="1:9" x14ac:dyDescent="0.35">
      <c r="A60" s="4" t="s">
        <v>66</v>
      </c>
      <c r="B60" s="6">
        <v>110</v>
      </c>
      <c r="C60" s="7">
        <v>0.01</v>
      </c>
      <c r="D60" s="6">
        <v>85</v>
      </c>
      <c r="E60" s="6">
        <v>65</v>
      </c>
      <c r="F60" s="6">
        <v>20</v>
      </c>
      <c r="G60" s="7">
        <v>0.01</v>
      </c>
      <c r="H60" s="7">
        <v>0.74</v>
      </c>
      <c r="I60" s="7">
        <v>0.26</v>
      </c>
    </row>
    <row r="61" spans="1:9" x14ac:dyDescent="0.35">
      <c r="A61" s="4" t="s">
        <v>67</v>
      </c>
      <c r="B61" s="6">
        <v>10</v>
      </c>
      <c r="C61" s="7">
        <v>0</v>
      </c>
      <c r="D61" s="6">
        <v>10</v>
      </c>
      <c r="E61" s="6">
        <v>5</v>
      </c>
      <c r="F61" s="6">
        <v>5</v>
      </c>
      <c r="G61" s="7">
        <v>0</v>
      </c>
      <c r="H61" s="7">
        <v>0.56000000000000005</v>
      </c>
      <c r="I61" s="7">
        <v>0.44</v>
      </c>
    </row>
    <row r="62" spans="1:9" x14ac:dyDescent="0.35">
      <c r="A62" s="4" t="s">
        <v>68</v>
      </c>
      <c r="B62" s="6">
        <v>60</v>
      </c>
      <c r="C62" s="7">
        <v>0</v>
      </c>
      <c r="D62" s="6">
        <v>45</v>
      </c>
      <c r="E62" s="6">
        <v>35</v>
      </c>
      <c r="F62" s="6">
        <v>10</v>
      </c>
      <c r="G62" s="7">
        <v>0</v>
      </c>
      <c r="H62" s="7">
        <v>0.79</v>
      </c>
      <c r="I62" s="7">
        <v>0.21</v>
      </c>
    </row>
    <row r="63" spans="1:9" x14ac:dyDescent="0.35">
      <c r="A63" s="4" t="s">
        <v>69</v>
      </c>
      <c r="B63" s="6">
        <v>420</v>
      </c>
      <c r="C63" s="7">
        <v>0.03</v>
      </c>
      <c r="D63" s="6">
        <v>330</v>
      </c>
      <c r="E63" s="6">
        <v>275</v>
      </c>
      <c r="F63" s="6">
        <v>55</v>
      </c>
      <c r="G63" s="7">
        <v>0.03</v>
      </c>
      <c r="H63" s="7">
        <v>0.84</v>
      </c>
      <c r="I63" s="7">
        <v>0.16</v>
      </c>
    </row>
    <row r="64" spans="1:9" x14ac:dyDescent="0.35">
      <c r="A64" s="4" t="s">
        <v>70</v>
      </c>
      <c r="B64" s="6">
        <v>0</v>
      </c>
      <c r="C64" s="7">
        <v>0</v>
      </c>
      <c r="D64" s="6">
        <v>0</v>
      </c>
      <c r="E64" s="6">
        <v>0</v>
      </c>
      <c r="F64" s="6">
        <v>0</v>
      </c>
      <c r="G64" s="7">
        <v>0</v>
      </c>
      <c r="H64" s="7">
        <v>0</v>
      </c>
      <c r="I64" s="7">
        <v>0</v>
      </c>
    </row>
    <row r="65" spans="1:9" x14ac:dyDescent="0.35">
      <c r="A65" s="8" t="s">
        <v>71</v>
      </c>
      <c r="B65" s="9">
        <v>13645</v>
      </c>
      <c r="C65" s="10">
        <v>1</v>
      </c>
      <c r="D65" s="9">
        <v>10820</v>
      </c>
      <c r="E65" s="9">
        <v>8825</v>
      </c>
      <c r="F65" s="9">
        <v>1990</v>
      </c>
      <c r="G65" s="10">
        <v>1</v>
      </c>
      <c r="H65" s="10">
        <v>0.82</v>
      </c>
      <c r="I65" s="10">
        <v>0.18</v>
      </c>
    </row>
    <row r="66" spans="1:9" x14ac:dyDescent="0.35">
      <c r="A66" s="4"/>
    </row>
    <row r="67" spans="1:9" x14ac:dyDescent="0.35">
      <c r="A67" s="11" t="s">
        <v>79</v>
      </c>
    </row>
    <row r="68" spans="1:9" ht="124" x14ac:dyDescent="0.35">
      <c r="A68" s="3" t="s">
        <v>54</v>
      </c>
      <c r="B68" s="5" t="s">
        <v>55</v>
      </c>
      <c r="C68" s="5" t="s">
        <v>56</v>
      </c>
      <c r="D68" s="5" t="s">
        <v>57</v>
      </c>
      <c r="E68" s="5" t="s">
        <v>58</v>
      </c>
      <c r="F68" s="5" t="s">
        <v>59</v>
      </c>
      <c r="G68" s="5" t="s">
        <v>60</v>
      </c>
      <c r="H68" s="5" t="s">
        <v>61</v>
      </c>
      <c r="I68" s="5" t="s">
        <v>62</v>
      </c>
    </row>
    <row r="69" spans="1:9" x14ac:dyDescent="0.35">
      <c r="A69" s="4" t="s">
        <v>63</v>
      </c>
      <c r="B69" s="6">
        <v>5025</v>
      </c>
      <c r="C69" s="7">
        <v>0.67</v>
      </c>
      <c r="D69" s="6">
        <v>4550</v>
      </c>
      <c r="E69" s="6">
        <v>3670</v>
      </c>
      <c r="F69" s="6">
        <v>880</v>
      </c>
      <c r="G69" s="7">
        <v>0.67</v>
      </c>
      <c r="H69" s="7">
        <v>0.81</v>
      </c>
      <c r="I69" s="7">
        <v>0.19</v>
      </c>
    </row>
    <row r="70" spans="1:9" x14ac:dyDescent="0.35">
      <c r="A70" s="4" t="s">
        <v>64</v>
      </c>
      <c r="B70" s="6">
        <v>20</v>
      </c>
      <c r="C70" s="7">
        <v>0</v>
      </c>
      <c r="D70" s="6">
        <v>15</v>
      </c>
      <c r="E70" s="6">
        <v>10</v>
      </c>
      <c r="F70" s="6">
        <v>5</v>
      </c>
      <c r="G70" s="7">
        <v>0</v>
      </c>
      <c r="H70" s="7">
        <v>0.69</v>
      </c>
      <c r="I70" s="7">
        <v>0.31</v>
      </c>
    </row>
    <row r="71" spans="1:9" x14ac:dyDescent="0.35">
      <c r="A71" s="4" t="s">
        <v>65</v>
      </c>
      <c r="B71" s="6">
        <v>75</v>
      </c>
      <c r="C71" s="7">
        <v>0.01</v>
      </c>
      <c r="D71" s="6">
        <v>60</v>
      </c>
      <c r="E71" s="6">
        <v>40</v>
      </c>
      <c r="F71" s="6">
        <v>20</v>
      </c>
      <c r="G71" s="7">
        <v>0.01</v>
      </c>
      <c r="H71" s="7">
        <v>0.68</v>
      </c>
      <c r="I71" s="7">
        <v>0.32</v>
      </c>
    </row>
    <row r="72" spans="1:9" x14ac:dyDescent="0.35">
      <c r="A72" s="4" t="s">
        <v>66</v>
      </c>
      <c r="B72" s="6">
        <v>15</v>
      </c>
      <c r="C72" s="7">
        <v>0</v>
      </c>
      <c r="D72" s="6">
        <v>10</v>
      </c>
      <c r="E72" s="6" t="s">
        <v>76</v>
      </c>
      <c r="F72" s="6" t="s">
        <v>76</v>
      </c>
      <c r="G72" s="7">
        <v>0</v>
      </c>
      <c r="H72" s="6" t="s">
        <v>76</v>
      </c>
      <c r="I72" s="7" t="s">
        <v>76</v>
      </c>
    </row>
    <row r="73" spans="1:9" x14ac:dyDescent="0.35">
      <c r="A73" s="4" t="s">
        <v>67</v>
      </c>
      <c r="B73" s="6">
        <v>10</v>
      </c>
      <c r="C73" s="7">
        <v>0</v>
      </c>
      <c r="D73" s="6">
        <v>5</v>
      </c>
      <c r="E73" s="6" t="s">
        <v>76</v>
      </c>
      <c r="F73" s="6" t="s">
        <v>76</v>
      </c>
      <c r="G73" s="7">
        <v>0</v>
      </c>
      <c r="H73" s="6" t="s">
        <v>76</v>
      </c>
      <c r="I73" s="7" t="s">
        <v>76</v>
      </c>
    </row>
    <row r="74" spans="1:9" x14ac:dyDescent="0.35">
      <c r="A74" s="4" t="s">
        <v>68</v>
      </c>
      <c r="B74" s="6">
        <v>10</v>
      </c>
      <c r="C74" s="7">
        <v>0</v>
      </c>
      <c r="D74" s="6">
        <v>10</v>
      </c>
      <c r="E74" s="6">
        <v>5</v>
      </c>
      <c r="F74" s="6">
        <v>5</v>
      </c>
      <c r="G74" s="7">
        <v>0</v>
      </c>
      <c r="H74" s="7">
        <v>0.7</v>
      </c>
      <c r="I74" s="7">
        <v>0.3</v>
      </c>
    </row>
    <row r="75" spans="1:9" x14ac:dyDescent="0.35">
      <c r="A75" s="4" t="s">
        <v>69</v>
      </c>
      <c r="B75" s="6">
        <v>2365</v>
      </c>
      <c r="C75" s="7">
        <v>0.31</v>
      </c>
      <c r="D75" s="6">
        <v>2185</v>
      </c>
      <c r="E75" s="6">
        <v>1880</v>
      </c>
      <c r="F75" s="6">
        <v>300</v>
      </c>
      <c r="G75" s="7">
        <v>0.32</v>
      </c>
      <c r="H75" s="7">
        <v>0.86</v>
      </c>
      <c r="I75" s="7">
        <v>0.14000000000000001</v>
      </c>
    </row>
    <row r="76" spans="1:9" x14ac:dyDescent="0.35">
      <c r="A76" s="4" t="s">
        <v>70</v>
      </c>
      <c r="B76" s="6">
        <v>0</v>
      </c>
      <c r="C76" s="7">
        <v>0</v>
      </c>
      <c r="D76" s="6">
        <v>0</v>
      </c>
      <c r="E76" s="6">
        <v>0</v>
      </c>
      <c r="F76" s="6">
        <v>0</v>
      </c>
      <c r="G76" s="7">
        <v>0</v>
      </c>
      <c r="H76" s="7">
        <v>0</v>
      </c>
      <c r="I76" s="7">
        <v>0</v>
      </c>
    </row>
    <row r="77" spans="1:9" x14ac:dyDescent="0.35">
      <c r="A77" s="8" t="s">
        <v>71</v>
      </c>
      <c r="B77" s="9">
        <v>7520</v>
      </c>
      <c r="C77" s="10">
        <v>1</v>
      </c>
      <c r="D77" s="9">
        <v>6830</v>
      </c>
      <c r="E77" s="9">
        <v>5620</v>
      </c>
      <c r="F77" s="9">
        <v>1210</v>
      </c>
      <c r="G77" s="10">
        <v>1</v>
      </c>
      <c r="H77" s="10">
        <v>0.82</v>
      </c>
      <c r="I77" s="10">
        <v>0.18</v>
      </c>
    </row>
    <row r="78" spans="1:9" x14ac:dyDescent="0.35">
      <c r="A78" s="4"/>
    </row>
    <row r="79" spans="1:9" x14ac:dyDescent="0.35">
      <c r="A79" s="11" t="s">
        <v>80</v>
      </c>
    </row>
    <row r="80" spans="1:9" ht="124" x14ac:dyDescent="0.35">
      <c r="A80" s="3" t="s">
        <v>54</v>
      </c>
      <c r="B80" s="5" t="s">
        <v>55</v>
      </c>
      <c r="C80" s="5" t="s">
        <v>56</v>
      </c>
      <c r="D80" s="5" t="s">
        <v>57</v>
      </c>
      <c r="E80" s="5" t="s">
        <v>58</v>
      </c>
      <c r="F80" s="5" t="s">
        <v>59</v>
      </c>
      <c r="G80" s="5" t="s">
        <v>60</v>
      </c>
      <c r="H80" s="5" t="s">
        <v>61</v>
      </c>
      <c r="I80" s="5" t="s">
        <v>62</v>
      </c>
    </row>
    <row r="81" spans="1:9" x14ac:dyDescent="0.35">
      <c r="A81" s="4" t="s">
        <v>63</v>
      </c>
      <c r="B81" s="6">
        <v>1440</v>
      </c>
      <c r="C81" s="7">
        <v>0.89</v>
      </c>
      <c r="D81" s="6">
        <v>1390</v>
      </c>
      <c r="E81" s="6">
        <v>565</v>
      </c>
      <c r="F81" s="6">
        <v>825</v>
      </c>
      <c r="G81" s="7">
        <v>0.89</v>
      </c>
      <c r="H81" s="7">
        <v>0.41</v>
      </c>
      <c r="I81" s="7">
        <v>0.59</v>
      </c>
    </row>
    <row r="82" spans="1:9" x14ac:dyDescent="0.35">
      <c r="A82" s="4" t="s">
        <v>64</v>
      </c>
      <c r="B82" s="6">
        <v>20</v>
      </c>
      <c r="C82" s="7">
        <v>0.01</v>
      </c>
      <c r="D82" s="6">
        <v>20</v>
      </c>
      <c r="E82" s="6">
        <v>5</v>
      </c>
      <c r="F82" s="6">
        <v>15</v>
      </c>
      <c r="G82" s="7">
        <v>0.01</v>
      </c>
      <c r="H82" s="7">
        <v>0.32</v>
      </c>
      <c r="I82" s="7">
        <v>0.68</v>
      </c>
    </row>
    <row r="83" spans="1:9" x14ac:dyDescent="0.35">
      <c r="A83" s="4" t="s">
        <v>65</v>
      </c>
      <c r="B83" s="6">
        <v>30</v>
      </c>
      <c r="C83" s="7">
        <v>0.02</v>
      </c>
      <c r="D83" s="6">
        <v>30</v>
      </c>
      <c r="E83" s="6">
        <v>10</v>
      </c>
      <c r="F83" s="6">
        <v>20</v>
      </c>
      <c r="G83" s="7">
        <v>0.02</v>
      </c>
      <c r="H83" s="7">
        <v>0.37</v>
      </c>
      <c r="I83" s="7">
        <v>0.63</v>
      </c>
    </row>
    <row r="84" spans="1:9" x14ac:dyDescent="0.35">
      <c r="A84" s="4" t="s">
        <v>66</v>
      </c>
      <c r="B84" s="6">
        <v>20</v>
      </c>
      <c r="C84" s="7">
        <v>0.01</v>
      </c>
      <c r="D84" s="6">
        <v>20</v>
      </c>
      <c r="E84" s="6">
        <v>5</v>
      </c>
      <c r="F84" s="6">
        <v>15</v>
      </c>
      <c r="G84" s="7">
        <v>0.01</v>
      </c>
      <c r="H84" s="7">
        <v>0.32</v>
      </c>
      <c r="I84" s="7">
        <v>0.68</v>
      </c>
    </row>
    <row r="85" spans="1:9" x14ac:dyDescent="0.35">
      <c r="A85" s="4" t="s">
        <v>67</v>
      </c>
      <c r="B85" s="6">
        <v>10</v>
      </c>
      <c r="C85" s="7">
        <v>0.01</v>
      </c>
      <c r="D85" s="6">
        <v>5</v>
      </c>
      <c r="E85" s="6">
        <v>5</v>
      </c>
      <c r="F85" s="6">
        <v>5</v>
      </c>
      <c r="G85" s="7">
        <v>0</v>
      </c>
      <c r="H85" s="7">
        <v>0.56999999999999995</v>
      </c>
      <c r="I85" s="7">
        <v>0.43</v>
      </c>
    </row>
    <row r="86" spans="1:9" x14ac:dyDescent="0.35">
      <c r="A86" s="4" t="s">
        <v>68</v>
      </c>
      <c r="B86" s="6">
        <v>15</v>
      </c>
      <c r="C86" s="7">
        <v>0.01</v>
      </c>
      <c r="D86" s="6">
        <v>15</v>
      </c>
      <c r="E86" s="6">
        <v>5</v>
      </c>
      <c r="F86" s="6">
        <v>10</v>
      </c>
      <c r="G86" s="7">
        <v>0.01</v>
      </c>
      <c r="H86" s="7">
        <v>0.47</v>
      </c>
      <c r="I86" s="7">
        <v>0.53</v>
      </c>
    </row>
    <row r="87" spans="1:9" x14ac:dyDescent="0.35">
      <c r="A87" s="4" t="s">
        <v>69</v>
      </c>
      <c r="B87" s="6">
        <v>85</v>
      </c>
      <c r="C87" s="7">
        <v>0.05</v>
      </c>
      <c r="D87" s="6">
        <v>80</v>
      </c>
      <c r="E87" s="6">
        <v>35</v>
      </c>
      <c r="F87" s="6">
        <v>45</v>
      </c>
      <c r="G87" s="7">
        <v>0.05</v>
      </c>
      <c r="H87" s="7">
        <v>0.46</v>
      </c>
      <c r="I87" s="7">
        <v>0.54</v>
      </c>
    </row>
    <row r="88" spans="1:9" x14ac:dyDescent="0.35">
      <c r="A88" s="4" t="s">
        <v>70</v>
      </c>
      <c r="B88" s="6">
        <v>0</v>
      </c>
      <c r="C88" s="7">
        <v>0</v>
      </c>
      <c r="D88" s="6">
        <v>0</v>
      </c>
      <c r="E88" s="6">
        <v>0</v>
      </c>
      <c r="F88" s="6">
        <v>0</v>
      </c>
      <c r="G88" s="7">
        <v>0</v>
      </c>
      <c r="H88" s="7">
        <v>0</v>
      </c>
      <c r="I88" s="7">
        <v>0</v>
      </c>
    </row>
    <row r="89" spans="1:9" x14ac:dyDescent="0.35">
      <c r="A89" s="8" t="s">
        <v>71</v>
      </c>
      <c r="B89" s="9">
        <v>1615</v>
      </c>
      <c r="C89" s="10">
        <v>1</v>
      </c>
      <c r="D89" s="9">
        <v>1560</v>
      </c>
      <c r="E89" s="9">
        <v>635</v>
      </c>
      <c r="F89" s="9">
        <v>925</v>
      </c>
      <c r="G89" s="10">
        <v>1</v>
      </c>
      <c r="H89" s="10">
        <v>0.41</v>
      </c>
      <c r="I89" s="10">
        <v>0.59</v>
      </c>
    </row>
    <row r="90" spans="1:9" x14ac:dyDescent="0.35">
      <c r="A90" s="4"/>
    </row>
    <row r="91" spans="1:9" x14ac:dyDescent="0.35">
      <c r="A91" s="11" t="s">
        <v>81</v>
      </c>
    </row>
    <row r="92" spans="1:9" ht="124" x14ac:dyDescent="0.35">
      <c r="A92" s="3" t="s">
        <v>54</v>
      </c>
      <c r="B92" s="5" t="s">
        <v>55</v>
      </c>
      <c r="C92" s="5" t="s">
        <v>56</v>
      </c>
      <c r="D92" s="5" t="s">
        <v>57</v>
      </c>
      <c r="E92" s="5" t="s">
        <v>58</v>
      </c>
      <c r="F92" s="5" t="s">
        <v>59</v>
      </c>
      <c r="G92" s="5" t="s">
        <v>60</v>
      </c>
      <c r="H92" s="5" t="s">
        <v>61</v>
      </c>
      <c r="I92" s="5" t="s">
        <v>62</v>
      </c>
    </row>
    <row r="93" spans="1:9" x14ac:dyDescent="0.35">
      <c r="A93" s="4" t="s">
        <v>63</v>
      </c>
      <c r="B93" s="6">
        <v>590</v>
      </c>
      <c r="C93" s="7">
        <v>0.97</v>
      </c>
      <c r="D93" s="6">
        <v>495</v>
      </c>
      <c r="E93" s="6">
        <v>415</v>
      </c>
      <c r="F93" s="6">
        <v>80</v>
      </c>
      <c r="G93" s="7">
        <v>0.97</v>
      </c>
      <c r="H93" s="7">
        <v>0.84</v>
      </c>
      <c r="I93" s="7">
        <v>0.16</v>
      </c>
    </row>
    <row r="94" spans="1:9" x14ac:dyDescent="0.35">
      <c r="A94" s="4" t="s">
        <v>64</v>
      </c>
      <c r="B94" s="6">
        <v>0</v>
      </c>
      <c r="C94" s="7">
        <v>0</v>
      </c>
      <c r="D94" s="6">
        <v>0</v>
      </c>
      <c r="E94" s="6">
        <v>0</v>
      </c>
      <c r="F94" s="6">
        <v>0</v>
      </c>
      <c r="G94" s="7">
        <v>0</v>
      </c>
      <c r="H94" s="7">
        <v>0</v>
      </c>
      <c r="I94" s="7">
        <v>0</v>
      </c>
    </row>
    <row r="95" spans="1:9" x14ac:dyDescent="0.35">
      <c r="A95" s="4" t="s">
        <v>65</v>
      </c>
      <c r="B95" s="6" t="s">
        <v>76</v>
      </c>
      <c r="C95" s="7" t="s">
        <v>76</v>
      </c>
      <c r="D95" s="6" t="s">
        <v>76</v>
      </c>
      <c r="E95" s="6" t="s">
        <v>76</v>
      </c>
      <c r="F95" s="6" t="s">
        <v>76</v>
      </c>
      <c r="G95" s="7" t="s">
        <v>76</v>
      </c>
      <c r="H95" s="7" t="s">
        <v>76</v>
      </c>
      <c r="I95" s="7" t="s">
        <v>76</v>
      </c>
    </row>
    <row r="96" spans="1:9" x14ac:dyDescent="0.35">
      <c r="A96" s="4" t="s">
        <v>66</v>
      </c>
      <c r="B96" s="6">
        <v>0</v>
      </c>
      <c r="C96" s="7">
        <v>0</v>
      </c>
      <c r="D96" s="6">
        <v>0</v>
      </c>
      <c r="E96" s="6">
        <v>0</v>
      </c>
      <c r="F96" s="6">
        <v>0</v>
      </c>
      <c r="G96" s="7">
        <v>0</v>
      </c>
      <c r="H96" s="7">
        <v>0</v>
      </c>
      <c r="I96" s="7">
        <v>0</v>
      </c>
    </row>
    <row r="97" spans="1:9" x14ac:dyDescent="0.35">
      <c r="A97" s="4" t="s">
        <v>67</v>
      </c>
      <c r="B97" s="6">
        <v>0</v>
      </c>
      <c r="C97" s="7">
        <v>0</v>
      </c>
      <c r="D97" s="6">
        <v>0</v>
      </c>
      <c r="E97" s="6">
        <v>0</v>
      </c>
      <c r="F97" s="6">
        <v>0</v>
      </c>
      <c r="G97" s="7">
        <v>0</v>
      </c>
      <c r="H97" s="7">
        <v>0</v>
      </c>
      <c r="I97" s="7">
        <v>0</v>
      </c>
    </row>
    <row r="98" spans="1:9" x14ac:dyDescent="0.35">
      <c r="A98" s="4" t="s">
        <v>68</v>
      </c>
      <c r="B98" s="6" t="s">
        <v>76</v>
      </c>
      <c r="C98" s="7" t="s">
        <v>76</v>
      </c>
      <c r="D98" s="6" t="s">
        <v>76</v>
      </c>
      <c r="E98" s="6" t="s">
        <v>76</v>
      </c>
      <c r="F98" s="6" t="s">
        <v>76</v>
      </c>
      <c r="G98" s="7" t="s">
        <v>76</v>
      </c>
      <c r="H98" s="7" t="s">
        <v>76</v>
      </c>
      <c r="I98" s="6" t="s">
        <v>76</v>
      </c>
    </row>
    <row r="99" spans="1:9" x14ac:dyDescent="0.35">
      <c r="A99" s="4" t="s">
        <v>69</v>
      </c>
      <c r="B99" s="6">
        <v>15</v>
      </c>
      <c r="C99" s="7">
        <v>0.02</v>
      </c>
      <c r="D99" s="6">
        <v>15</v>
      </c>
      <c r="E99" s="6" t="s">
        <v>76</v>
      </c>
      <c r="F99" s="6" t="s">
        <v>76</v>
      </c>
      <c r="G99" s="7">
        <v>0.03</v>
      </c>
      <c r="H99" s="6" t="s">
        <v>76</v>
      </c>
      <c r="I99" s="7" t="s">
        <v>76</v>
      </c>
    </row>
    <row r="100" spans="1:9" x14ac:dyDescent="0.35">
      <c r="A100" s="4" t="s">
        <v>70</v>
      </c>
      <c r="B100" s="6">
        <v>0</v>
      </c>
      <c r="C100" s="7">
        <v>0</v>
      </c>
      <c r="D100" s="6">
        <v>0</v>
      </c>
      <c r="E100" s="6">
        <v>0</v>
      </c>
      <c r="F100" s="6">
        <v>0</v>
      </c>
      <c r="G100" s="7">
        <v>0</v>
      </c>
      <c r="H100" s="7">
        <v>0</v>
      </c>
      <c r="I100" s="7">
        <v>0</v>
      </c>
    </row>
    <row r="101" spans="1:9" x14ac:dyDescent="0.35">
      <c r="A101" s="8" t="s">
        <v>71</v>
      </c>
      <c r="B101" s="9">
        <v>610</v>
      </c>
      <c r="C101" s="10">
        <v>1</v>
      </c>
      <c r="D101" s="9">
        <v>510</v>
      </c>
      <c r="E101" s="9">
        <v>430</v>
      </c>
      <c r="F101" s="9">
        <v>85</v>
      </c>
      <c r="G101" s="10">
        <v>1</v>
      </c>
      <c r="H101" s="10">
        <v>0.84</v>
      </c>
      <c r="I101" s="10">
        <v>0.16</v>
      </c>
    </row>
    <row r="102" spans="1:9" x14ac:dyDescent="0.35">
      <c r="A102" s="4"/>
    </row>
    <row r="103" spans="1:9" x14ac:dyDescent="0.35">
      <c r="A103" s="11" t="s">
        <v>82</v>
      </c>
    </row>
    <row r="104" spans="1:9" ht="124" x14ac:dyDescent="0.35">
      <c r="A104" s="3" t="s">
        <v>54</v>
      </c>
      <c r="B104" s="5" t="s">
        <v>55</v>
      </c>
      <c r="C104" s="5" t="s">
        <v>56</v>
      </c>
      <c r="D104" s="5" t="s">
        <v>57</v>
      </c>
      <c r="E104" s="5" t="s">
        <v>58</v>
      </c>
      <c r="F104" s="5" t="s">
        <v>59</v>
      </c>
      <c r="G104" s="5" t="s">
        <v>60</v>
      </c>
      <c r="H104" s="5" t="s">
        <v>61</v>
      </c>
      <c r="I104" s="5" t="s">
        <v>62</v>
      </c>
    </row>
    <row r="105" spans="1:9" x14ac:dyDescent="0.35">
      <c r="A105" s="4" t="s">
        <v>63</v>
      </c>
      <c r="B105" s="6">
        <v>17805</v>
      </c>
      <c r="C105" s="7">
        <v>0.79</v>
      </c>
      <c r="D105" s="6">
        <v>17550</v>
      </c>
      <c r="E105" s="6">
        <v>13995</v>
      </c>
      <c r="F105" s="6">
        <v>3555</v>
      </c>
      <c r="G105" s="7">
        <v>0.8</v>
      </c>
      <c r="H105" s="7">
        <v>0.8</v>
      </c>
      <c r="I105" s="7">
        <v>0.2</v>
      </c>
    </row>
    <row r="106" spans="1:9" x14ac:dyDescent="0.35">
      <c r="A106" s="4" t="s">
        <v>64</v>
      </c>
      <c r="B106" s="6">
        <v>215</v>
      </c>
      <c r="C106" s="7">
        <v>0.01</v>
      </c>
      <c r="D106" s="6">
        <v>210</v>
      </c>
      <c r="E106" s="6">
        <v>155</v>
      </c>
      <c r="F106" s="6">
        <v>55</v>
      </c>
      <c r="G106" s="7">
        <v>0.01</v>
      </c>
      <c r="H106" s="7">
        <v>0.74</v>
      </c>
      <c r="I106" s="7">
        <v>0.26</v>
      </c>
    </row>
    <row r="107" spans="1:9" x14ac:dyDescent="0.35">
      <c r="A107" s="4" t="s">
        <v>65</v>
      </c>
      <c r="B107" s="6">
        <v>1270</v>
      </c>
      <c r="C107" s="7">
        <v>0.06</v>
      </c>
      <c r="D107" s="6">
        <v>1235</v>
      </c>
      <c r="E107" s="6">
        <v>845</v>
      </c>
      <c r="F107" s="6">
        <v>390</v>
      </c>
      <c r="G107" s="7">
        <v>0.06</v>
      </c>
      <c r="H107" s="7">
        <v>0.68</v>
      </c>
      <c r="I107" s="7">
        <v>0.32</v>
      </c>
    </row>
    <row r="108" spans="1:9" x14ac:dyDescent="0.35">
      <c r="A108" s="4" t="s">
        <v>66</v>
      </c>
      <c r="B108" s="6">
        <v>545</v>
      </c>
      <c r="C108" s="7">
        <v>0.02</v>
      </c>
      <c r="D108" s="6">
        <v>530</v>
      </c>
      <c r="E108" s="6">
        <v>400</v>
      </c>
      <c r="F108" s="6">
        <v>130</v>
      </c>
      <c r="G108" s="7">
        <v>0.02</v>
      </c>
      <c r="H108" s="7">
        <v>0.75</v>
      </c>
      <c r="I108" s="7">
        <v>0.25</v>
      </c>
    </row>
    <row r="109" spans="1:9" x14ac:dyDescent="0.35">
      <c r="A109" s="4" t="s">
        <v>67</v>
      </c>
      <c r="B109" s="6">
        <v>55</v>
      </c>
      <c r="C109" s="7">
        <v>0</v>
      </c>
      <c r="D109" s="6">
        <v>55</v>
      </c>
      <c r="E109" s="6">
        <v>45</v>
      </c>
      <c r="F109" s="6">
        <v>10</v>
      </c>
      <c r="G109" s="7">
        <v>0</v>
      </c>
      <c r="H109" s="7">
        <v>0.8</v>
      </c>
      <c r="I109" s="7">
        <v>0.2</v>
      </c>
    </row>
    <row r="110" spans="1:9" x14ac:dyDescent="0.35">
      <c r="A110" s="4" t="s">
        <v>68</v>
      </c>
      <c r="B110" s="6">
        <v>430</v>
      </c>
      <c r="C110" s="7">
        <v>0.02</v>
      </c>
      <c r="D110" s="6">
        <v>415</v>
      </c>
      <c r="E110" s="6">
        <v>315</v>
      </c>
      <c r="F110" s="6">
        <v>105</v>
      </c>
      <c r="G110" s="7">
        <v>0.02</v>
      </c>
      <c r="H110" s="7">
        <v>0.75</v>
      </c>
      <c r="I110" s="7">
        <v>0.25</v>
      </c>
    </row>
    <row r="111" spans="1:9" x14ac:dyDescent="0.35">
      <c r="A111" s="4" t="s">
        <v>69</v>
      </c>
      <c r="B111" s="6">
        <v>2090</v>
      </c>
      <c r="C111" s="7">
        <v>0.09</v>
      </c>
      <c r="D111" s="6">
        <v>2040</v>
      </c>
      <c r="E111" s="6">
        <v>1690</v>
      </c>
      <c r="F111" s="6">
        <v>350</v>
      </c>
      <c r="G111" s="7">
        <v>0.09</v>
      </c>
      <c r="H111" s="7">
        <v>0.83</v>
      </c>
      <c r="I111" s="7">
        <v>0.17</v>
      </c>
    </row>
    <row r="112" spans="1:9" x14ac:dyDescent="0.35">
      <c r="A112" s="4" t="s">
        <v>70</v>
      </c>
      <c r="B112" s="6" t="s">
        <v>72</v>
      </c>
      <c r="C112" s="7">
        <v>0</v>
      </c>
      <c r="D112" s="6" t="s">
        <v>72</v>
      </c>
      <c r="E112" s="6">
        <v>0</v>
      </c>
      <c r="F112" s="6" t="s">
        <v>72</v>
      </c>
      <c r="G112" s="7">
        <v>0</v>
      </c>
      <c r="H112" s="7">
        <v>0</v>
      </c>
      <c r="I112" s="7">
        <v>1</v>
      </c>
    </row>
    <row r="113" spans="1:9" x14ac:dyDescent="0.35">
      <c r="A113" s="8" t="s">
        <v>71</v>
      </c>
      <c r="B113" s="9">
        <v>22410</v>
      </c>
      <c r="C113" s="10">
        <v>1</v>
      </c>
      <c r="D113" s="9">
        <v>22040</v>
      </c>
      <c r="E113" s="9">
        <v>17445</v>
      </c>
      <c r="F113" s="9">
        <v>4595</v>
      </c>
      <c r="G113" s="10">
        <v>1</v>
      </c>
      <c r="H113" s="10">
        <v>0.79</v>
      </c>
      <c r="I113" s="10">
        <v>0.21</v>
      </c>
    </row>
    <row r="114" spans="1:9" x14ac:dyDescent="0.35">
      <c r="A114" s="4"/>
    </row>
    <row r="115" spans="1:9" x14ac:dyDescent="0.35">
      <c r="A115" s="11" t="s">
        <v>83</v>
      </c>
    </row>
    <row r="116" spans="1:9" ht="124" x14ac:dyDescent="0.35">
      <c r="A116" s="3" t="s">
        <v>54</v>
      </c>
      <c r="B116" s="5" t="s">
        <v>55</v>
      </c>
      <c r="C116" s="5" t="s">
        <v>56</v>
      </c>
      <c r="D116" s="5" t="s">
        <v>57</v>
      </c>
      <c r="E116" s="5" t="s">
        <v>58</v>
      </c>
      <c r="F116" s="5" t="s">
        <v>59</v>
      </c>
      <c r="G116" s="5" t="s">
        <v>60</v>
      </c>
      <c r="H116" s="5" t="s">
        <v>61</v>
      </c>
      <c r="I116" s="5" t="s">
        <v>62</v>
      </c>
    </row>
    <row r="117" spans="1:9" x14ac:dyDescent="0.35">
      <c r="A117" s="4" t="s">
        <v>63</v>
      </c>
      <c r="B117" s="6">
        <v>4400</v>
      </c>
      <c r="C117" s="7">
        <v>0.86</v>
      </c>
      <c r="D117" s="6">
        <v>4235</v>
      </c>
      <c r="E117" s="6">
        <v>3230</v>
      </c>
      <c r="F117" s="6">
        <v>1005</v>
      </c>
      <c r="G117" s="7">
        <v>0.86</v>
      </c>
      <c r="H117" s="7">
        <v>0.76</v>
      </c>
      <c r="I117" s="7">
        <v>0.24</v>
      </c>
    </row>
    <row r="118" spans="1:9" x14ac:dyDescent="0.35">
      <c r="A118" s="4" t="s">
        <v>64</v>
      </c>
      <c r="B118" s="6">
        <v>125</v>
      </c>
      <c r="C118" s="7">
        <v>0.02</v>
      </c>
      <c r="D118" s="6">
        <v>120</v>
      </c>
      <c r="E118" s="6">
        <v>95</v>
      </c>
      <c r="F118" s="6">
        <v>30</v>
      </c>
      <c r="G118" s="7">
        <v>0.02</v>
      </c>
      <c r="H118" s="7">
        <v>0.76</v>
      </c>
      <c r="I118" s="7">
        <v>0.24</v>
      </c>
    </row>
    <row r="119" spans="1:9" x14ac:dyDescent="0.35">
      <c r="A119" s="4" t="s">
        <v>65</v>
      </c>
      <c r="B119" s="6">
        <v>240</v>
      </c>
      <c r="C119" s="7">
        <v>0.05</v>
      </c>
      <c r="D119" s="6">
        <v>220</v>
      </c>
      <c r="E119" s="6">
        <v>165</v>
      </c>
      <c r="F119" s="6">
        <v>55</v>
      </c>
      <c r="G119" s="7">
        <v>0.04</v>
      </c>
      <c r="H119" s="7">
        <v>0.75</v>
      </c>
      <c r="I119" s="7">
        <v>0.25</v>
      </c>
    </row>
    <row r="120" spans="1:9" x14ac:dyDescent="0.35">
      <c r="A120" s="4" t="s">
        <v>66</v>
      </c>
      <c r="B120" s="6">
        <v>60</v>
      </c>
      <c r="C120" s="7">
        <v>0.01</v>
      </c>
      <c r="D120" s="6">
        <v>60</v>
      </c>
      <c r="E120" s="6">
        <v>45</v>
      </c>
      <c r="F120" s="6">
        <v>15</v>
      </c>
      <c r="G120" s="7">
        <v>0.01</v>
      </c>
      <c r="H120" s="7">
        <v>0.76</v>
      </c>
      <c r="I120" s="7">
        <v>0.24</v>
      </c>
    </row>
    <row r="121" spans="1:9" x14ac:dyDescent="0.35">
      <c r="A121" s="4" t="s">
        <v>67</v>
      </c>
      <c r="B121" s="6">
        <v>15</v>
      </c>
      <c r="C121" s="7">
        <v>0</v>
      </c>
      <c r="D121" s="6">
        <v>15</v>
      </c>
      <c r="E121" s="6">
        <v>10</v>
      </c>
      <c r="F121" s="6">
        <v>5</v>
      </c>
      <c r="G121" s="7">
        <v>0</v>
      </c>
      <c r="H121" s="7">
        <v>0.8</v>
      </c>
      <c r="I121" s="7">
        <v>0.2</v>
      </c>
    </row>
    <row r="122" spans="1:9" x14ac:dyDescent="0.35">
      <c r="A122" s="4" t="s">
        <v>68</v>
      </c>
      <c r="B122" s="6">
        <v>45</v>
      </c>
      <c r="C122" s="7">
        <v>0.01</v>
      </c>
      <c r="D122" s="6">
        <v>40</v>
      </c>
      <c r="E122" s="6">
        <v>30</v>
      </c>
      <c r="F122" s="6">
        <v>10</v>
      </c>
      <c r="G122" s="7">
        <v>0.01</v>
      </c>
      <c r="H122" s="7">
        <v>0.76</v>
      </c>
      <c r="I122" s="7">
        <v>0.24</v>
      </c>
    </row>
    <row r="123" spans="1:9" x14ac:dyDescent="0.35">
      <c r="A123" s="4" t="s">
        <v>69</v>
      </c>
      <c r="B123" s="6">
        <v>260</v>
      </c>
      <c r="C123" s="7">
        <v>0.05</v>
      </c>
      <c r="D123" s="6">
        <v>245</v>
      </c>
      <c r="E123" s="6">
        <v>195</v>
      </c>
      <c r="F123" s="6">
        <v>50</v>
      </c>
      <c r="G123" s="7">
        <v>0.05</v>
      </c>
      <c r="H123" s="7">
        <v>0.79</v>
      </c>
      <c r="I123" s="7">
        <v>0.21</v>
      </c>
    </row>
    <row r="124" spans="1:9" x14ac:dyDescent="0.35">
      <c r="A124" s="4" t="s">
        <v>70</v>
      </c>
      <c r="B124" s="6">
        <v>0</v>
      </c>
      <c r="C124" s="7">
        <v>0</v>
      </c>
      <c r="D124" s="6">
        <v>0</v>
      </c>
      <c r="E124" s="6">
        <v>0</v>
      </c>
      <c r="F124" s="6">
        <v>0</v>
      </c>
      <c r="G124" s="7">
        <v>0</v>
      </c>
      <c r="H124" s="7">
        <v>0</v>
      </c>
      <c r="I124" s="7">
        <v>0</v>
      </c>
    </row>
    <row r="125" spans="1:9" x14ac:dyDescent="0.35">
      <c r="A125" s="8" t="s">
        <v>71</v>
      </c>
      <c r="B125" s="9">
        <v>5140</v>
      </c>
      <c r="C125" s="10">
        <v>1</v>
      </c>
      <c r="D125" s="9">
        <v>4945</v>
      </c>
      <c r="E125" s="9">
        <v>3775</v>
      </c>
      <c r="F125" s="9">
        <v>1170</v>
      </c>
      <c r="G125" s="10">
        <v>1</v>
      </c>
      <c r="H125" s="10">
        <v>0.76</v>
      </c>
      <c r="I125" s="10">
        <v>0.24</v>
      </c>
    </row>
    <row r="126" spans="1:9" x14ac:dyDescent="0.35">
      <c r="A126" s="4" t="s">
        <v>21</v>
      </c>
      <c r="B126" t="s">
        <v>22</v>
      </c>
    </row>
    <row r="127" spans="1:9" x14ac:dyDescent="0.35">
      <c r="A127" s="4" t="s">
        <v>23</v>
      </c>
      <c r="B127" t="s">
        <v>24</v>
      </c>
    </row>
    <row r="128" spans="1:9" x14ac:dyDescent="0.35">
      <c r="A128" s="4" t="s">
        <v>25</v>
      </c>
      <c r="B128" t="s">
        <v>26</v>
      </c>
    </row>
    <row r="129" spans="1:2" x14ac:dyDescent="0.35">
      <c r="A129" s="4" t="s">
        <v>27</v>
      </c>
      <c r="B129" t="s">
        <v>28</v>
      </c>
    </row>
    <row r="130" spans="1:2" x14ac:dyDescent="0.35">
      <c r="A130" s="4" t="s">
        <v>29</v>
      </c>
      <c r="B130" t="s">
        <v>30</v>
      </c>
    </row>
    <row r="131" spans="1:2" x14ac:dyDescent="0.35">
      <c r="A131" s="4" t="s">
        <v>31</v>
      </c>
      <c r="B131" t="s">
        <v>32</v>
      </c>
    </row>
    <row r="132" spans="1:2" x14ac:dyDescent="0.35">
      <c r="A132" s="4" t="s">
        <v>36</v>
      </c>
      <c r="B132" t="s">
        <v>37</v>
      </c>
    </row>
    <row r="133" spans="1:2" x14ac:dyDescent="0.35">
      <c r="A133" s="4" t="s">
        <v>44</v>
      </c>
      <c r="B133" t="s">
        <v>45</v>
      </c>
    </row>
    <row r="134" spans="1:2" x14ac:dyDescent="0.35">
      <c r="A134" s="4" t="s">
        <v>46</v>
      </c>
      <c r="B134" t="s">
        <v>47</v>
      </c>
    </row>
    <row r="135" spans="1:2" x14ac:dyDescent="0.35">
      <c r="A135" s="4"/>
    </row>
    <row r="136" spans="1:2" x14ac:dyDescent="0.35">
      <c r="A136" s="4"/>
    </row>
    <row r="137" spans="1:2" x14ac:dyDescent="0.35">
      <c r="A137" s="4"/>
    </row>
    <row r="138" spans="1:2" x14ac:dyDescent="0.35">
      <c r="A138" s="4"/>
    </row>
    <row r="139" spans="1:2" x14ac:dyDescent="0.35">
      <c r="A139" s="4"/>
    </row>
    <row r="140" spans="1:2" x14ac:dyDescent="0.35">
      <c r="A140" s="4"/>
    </row>
    <row r="141" spans="1:2" x14ac:dyDescent="0.35">
      <c r="A141" s="4"/>
    </row>
    <row r="142" spans="1:2" x14ac:dyDescent="0.35">
      <c r="A142" s="4"/>
    </row>
    <row r="143" spans="1:2" x14ac:dyDescent="0.35">
      <c r="A143" s="4"/>
    </row>
    <row r="144" spans="1:2"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row r="160" spans="1:1"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row r="198" spans="1:1" x14ac:dyDescent="0.35">
      <c r="A198" s="4"/>
    </row>
    <row r="199" spans="1:1" x14ac:dyDescent="0.35">
      <c r="A199" s="4"/>
    </row>
    <row r="200" spans="1:1" x14ac:dyDescent="0.35">
      <c r="A200" s="4"/>
    </row>
    <row r="201" spans="1:1" x14ac:dyDescent="0.35">
      <c r="A201" s="4"/>
    </row>
    <row r="202" spans="1:1" x14ac:dyDescent="0.35">
      <c r="A202" s="4"/>
    </row>
    <row r="203" spans="1:1" x14ac:dyDescent="0.35">
      <c r="A203" s="4"/>
    </row>
    <row r="204" spans="1:1" x14ac:dyDescent="0.35">
      <c r="A204" s="4"/>
    </row>
    <row r="205" spans="1:1" x14ac:dyDescent="0.35">
      <c r="A205" s="4"/>
    </row>
    <row r="206" spans="1:1" x14ac:dyDescent="0.35">
      <c r="A206" s="4"/>
    </row>
    <row r="207" spans="1:1" x14ac:dyDescent="0.35">
      <c r="A207" s="4"/>
    </row>
    <row r="208" spans="1:1" x14ac:dyDescent="0.35">
      <c r="A208" s="4"/>
    </row>
    <row r="209" spans="1:1" x14ac:dyDescent="0.35">
      <c r="A209" s="4"/>
    </row>
    <row r="210" spans="1:1" x14ac:dyDescent="0.35">
      <c r="A210" s="4"/>
    </row>
    <row r="211" spans="1:1" x14ac:dyDescent="0.35">
      <c r="A211" s="4"/>
    </row>
    <row r="212" spans="1:1" x14ac:dyDescent="0.35">
      <c r="A212" s="4"/>
    </row>
    <row r="213" spans="1:1" x14ac:dyDescent="0.35">
      <c r="A213" s="4"/>
    </row>
    <row r="214" spans="1:1" x14ac:dyDescent="0.35">
      <c r="A214" s="4"/>
    </row>
    <row r="215" spans="1:1" x14ac:dyDescent="0.35">
      <c r="A215" s="4"/>
    </row>
    <row r="216" spans="1:1" x14ac:dyDescent="0.35">
      <c r="A216" s="4"/>
    </row>
    <row r="217" spans="1:1" x14ac:dyDescent="0.35">
      <c r="A217" s="4"/>
    </row>
    <row r="218" spans="1:1" x14ac:dyDescent="0.35">
      <c r="A218" s="4"/>
    </row>
    <row r="219" spans="1:1" x14ac:dyDescent="0.35">
      <c r="A219" s="4"/>
    </row>
    <row r="220" spans="1:1" x14ac:dyDescent="0.35">
      <c r="A220" s="4"/>
    </row>
    <row r="221" spans="1:1" x14ac:dyDescent="0.35">
      <c r="A221" s="4"/>
    </row>
    <row r="222" spans="1:1" x14ac:dyDescent="0.35">
      <c r="A222" s="4"/>
    </row>
    <row r="223" spans="1:1" x14ac:dyDescent="0.35">
      <c r="A223" s="4"/>
    </row>
    <row r="224" spans="1:1" x14ac:dyDescent="0.35">
      <c r="A224" s="4"/>
    </row>
    <row r="225" spans="1:1" x14ac:dyDescent="0.35">
      <c r="A225" s="4"/>
    </row>
    <row r="226" spans="1:1" x14ac:dyDescent="0.35">
      <c r="A226" s="4"/>
    </row>
    <row r="227" spans="1:1" x14ac:dyDescent="0.35">
      <c r="A227" s="4"/>
    </row>
    <row r="228" spans="1:1" x14ac:dyDescent="0.35">
      <c r="A228" s="4"/>
    </row>
    <row r="229" spans="1:1" x14ac:dyDescent="0.35">
      <c r="A229" s="4"/>
    </row>
    <row r="230" spans="1:1" x14ac:dyDescent="0.35">
      <c r="A230" s="4"/>
    </row>
    <row r="231" spans="1:1" x14ac:dyDescent="0.35">
      <c r="A231" s="4"/>
    </row>
    <row r="232" spans="1:1" x14ac:dyDescent="0.35">
      <c r="A232" s="4"/>
    </row>
    <row r="233" spans="1:1" x14ac:dyDescent="0.35">
      <c r="A233" s="4"/>
    </row>
    <row r="234" spans="1:1" x14ac:dyDescent="0.35">
      <c r="A234" s="4"/>
    </row>
    <row r="235" spans="1:1" x14ac:dyDescent="0.35">
      <c r="A235"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8"/>
  <sheetViews>
    <sheetView showGridLines="0" workbookViewId="0"/>
  </sheetViews>
  <sheetFormatPr defaultColWidth="11.53515625" defaultRowHeight="15.5" x14ac:dyDescent="0.35"/>
  <cols>
    <col min="1" max="1" width="22.69140625" customWidth="1"/>
    <col min="2" max="9" width="12.69140625" customWidth="1"/>
  </cols>
  <sheetData>
    <row r="1" spans="1:9" ht="19.5" x14ac:dyDescent="0.45">
      <c r="A1" s="1" t="s">
        <v>84</v>
      </c>
    </row>
    <row r="2" spans="1:9" x14ac:dyDescent="0.35">
      <c r="A2" t="s">
        <v>49</v>
      </c>
    </row>
    <row r="3" spans="1:9" x14ac:dyDescent="0.35">
      <c r="A3" t="s">
        <v>50</v>
      </c>
    </row>
    <row r="4" spans="1:9" x14ac:dyDescent="0.35">
      <c r="A4" t="s">
        <v>85</v>
      </c>
    </row>
    <row r="5" spans="1:9" x14ac:dyDescent="0.35">
      <c r="A5" t="s">
        <v>52</v>
      </c>
    </row>
    <row r="6" spans="1:9" x14ac:dyDescent="0.35">
      <c r="A6" t="s">
        <v>53</v>
      </c>
    </row>
    <row r="7" spans="1:9" x14ac:dyDescent="0.35">
      <c r="A7" s="11" t="s">
        <v>90</v>
      </c>
    </row>
    <row r="8" spans="1:9" ht="124" x14ac:dyDescent="0.35">
      <c r="A8" s="3" t="s">
        <v>86</v>
      </c>
      <c r="B8" s="5" t="s">
        <v>55</v>
      </c>
      <c r="C8" s="5" t="s">
        <v>56</v>
      </c>
      <c r="D8" s="5" t="s">
        <v>57</v>
      </c>
      <c r="E8" s="5" t="s">
        <v>58</v>
      </c>
      <c r="F8" s="5" t="s">
        <v>59</v>
      </c>
      <c r="G8" s="5" t="s">
        <v>60</v>
      </c>
      <c r="H8" s="5" t="s">
        <v>61</v>
      </c>
      <c r="I8" s="5" t="s">
        <v>62</v>
      </c>
    </row>
    <row r="9" spans="1:9" x14ac:dyDescent="0.35">
      <c r="A9" s="4" t="s">
        <v>87</v>
      </c>
      <c r="B9" s="6">
        <v>39485</v>
      </c>
      <c r="C9" s="7">
        <v>0.27</v>
      </c>
      <c r="D9" s="6">
        <v>35085</v>
      </c>
      <c r="E9" s="6">
        <v>19175</v>
      </c>
      <c r="F9" s="6">
        <v>15915</v>
      </c>
      <c r="G9" s="7">
        <v>0.26</v>
      </c>
      <c r="H9" s="7">
        <v>0.55000000000000004</v>
      </c>
      <c r="I9" s="7">
        <v>0.45</v>
      </c>
    </row>
    <row r="10" spans="1:9" x14ac:dyDescent="0.35">
      <c r="A10" s="4" t="s">
        <v>88</v>
      </c>
      <c r="B10" s="6">
        <v>97315</v>
      </c>
      <c r="C10" s="7">
        <v>0.65</v>
      </c>
      <c r="D10" s="6">
        <v>88965</v>
      </c>
      <c r="E10" s="6">
        <v>59315</v>
      </c>
      <c r="F10" s="6">
        <v>29650</v>
      </c>
      <c r="G10" s="7">
        <v>0.66</v>
      </c>
      <c r="H10" s="7">
        <v>0.67</v>
      </c>
      <c r="I10" s="7">
        <v>0.33</v>
      </c>
    </row>
    <row r="11" spans="1:9" x14ac:dyDescent="0.35">
      <c r="A11" s="4" t="s">
        <v>89</v>
      </c>
      <c r="B11" s="6">
        <v>740</v>
      </c>
      <c r="C11" s="7">
        <v>0.01</v>
      </c>
      <c r="D11" s="6">
        <v>665</v>
      </c>
      <c r="E11" s="6">
        <v>385</v>
      </c>
      <c r="F11" s="6">
        <v>280</v>
      </c>
      <c r="G11" s="7">
        <v>0</v>
      </c>
      <c r="H11" s="7">
        <v>0.57999999999999996</v>
      </c>
      <c r="I11" s="7">
        <v>0.42</v>
      </c>
    </row>
    <row r="12" spans="1:9" x14ac:dyDescent="0.35">
      <c r="A12" s="4" t="s">
        <v>69</v>
      </c>
      <c r="B12" s="6">
        <v>11095</v>
      </c>
      <c r="C12" s="7">
        <v>7.0000000000000007E-2</v>
      </c>
      <c r="D12" s="6">
        <v>9860</v>
      </c>
      <c r="E12" s="6">
        <v>7730</v>
      </c>
      <c r="F12" s="6">
        <v>2130</v>
      </c>
      <c r="G12" s="7">
        <v>7.0000000000000007E-2</v>
      </c>
      <c r="H12" s="7">
        <v>0.78</v>
      </c>
      <c r="I12" s="7">
        <v>0.22</v>
      </c>
    </row>
    <row r="13" spans="1:9" x14ac:dyDescent="0.35">
      <c r="A13" s="4" t="s">
        <v>70</v>
      </c>
      <c r="B13" s="6">
        <v>10</v>
      </c>
      <c r="C13" s="7">
        <v>0</v>
      </c>
      <c r="D13" s="6">
        <v>10</v>
      </c>
      <c r="E13" s="6">
        <v>5</v>
      </c>
      <c r="F13" s="6">
        <v>5</v>
      </c>
      <c r="G13" s="7">
        <v>0</v>
      </c>
      <c r="H13" s="7">
        <v>0.7</v>
      </c>
      <c r="I13" s="7">
        <v>0.3</v>
      </c>
    </row>
    <row r="14" spans="1:9" x14ac:dyDescent="0.35">
      <c r="A14" s="8" t="s">
        <v>71</v>
      </c>
      <c r="B14" s="9">
        <v>148645</v>
      </c>
      <c r="C14" s="10">
        <v>1</v>
      </c>
      <c r="D14" s="9">
        <v>134585</v>
      </c>
      <c r="E14" s="9">
        <v>86605</v>
      </c>
      <c r="F14" s="9">
        <v>47980</v>
      </c>
      <c r="G14" s="10">
        <v>1</v>
      </c>
      <c r="H14" s="10">
        <v>0.64</v>
      </c>
      <c r="I14" s="10">
        <v>0.36</v>
      </c>
    </row>
    <row r="16" spans="1:9" x14ac:dyDescent="0.35">
      <c r="A16" s="11" t="s">
        <v>91</v>
      </c>
    </row>
    <row r="17" spans="1:9" ht="124" x14ac:dyDescent="0.35">
      <c r="A17" s="3" t="s">
        <v>86</v>
      </c>
      <c r="B17" s="5" t="s">
        <v>55</v>
      </c>
      <c r="C17" s="5" t="s">
        <v>56</v>
      </c>
      <c r="D17" s="5" t="s">
        <v>57</v>
      </c>
      <c r="E17" s="5" t="s">
        <v>58</v>
      </c>
      <c r="F17" s="5" t="s">
        <v>59</v>
      </c>
      <c r="G17" s="5" t="s">
        <v>60</v>
      </c>
      <c r="H17" s="5" t="s">
        <v>61</v>
      </c>
      <c r="I17" s="5" t="s">
        <v>62</v>
      </c>
    </row>
    <row r="18" spans="1:9" x14ac:dyDescent="0.35">
      <c r="A18" s="4" t="s">
        <v>87</v>
      </c>
      <c r="B18" s="6">
        <v>24585</v>
      </c>
      <c r="C18" s="7">
        <v>0.4</v>
      </c>
      <c r="D18" s="6">
        <v>22215</v>
      </c>
      <c r="E18" s="6">
        <v>10020</v>
      </c>
      <c r="F18" s="6">
        <v>12190</v>
      </c>
      <c r="G18" s="7">
        <v>0.4</v>
      </c>
      <c r="H18" s="7">
        <v>0.45</v>
      </c>
      <c r="I18" s="7">
        <v>0.55000000000000004</v>
      </c>
    </row>
    <row r="19" spans="1:9" x14ac:dyDescent="0.35">
      <c r="A19" s="4" t="s">
        <v>88</v>
      </c>
      <c r="B19" s="6">
        <v>34125</v>
      </c>
      <c r="C19" s="7">
        <v>0.55000000000000004</v>
      </c>
      <c r="D19" s="6">
        <v>31230</v>
      </c>
      <c r="E19" s="6">
        <v>15465</v>
      </c>
      <c r="F19" s="6">
        <v>15765</v>
      </c>
      <c r="G19" s="7">
        <v>0.56000000000000005</v>
      </c>
      <c r="H19" s="7">
        <v>0.5</v>
      </c>
      <c r="I19" s="7">
        <v>0.5</v>
      </c>
    </row>
    <row r="20" spans="1:9" x14ac:dyDescent="0.35">
      <c r="A20" s="4" t="s">
        <v>89</v>
      </c>
      <c r="B20" s="6">
        <v>630</v>
      </c>
      <c r="C20" s="7">
        <v>0.01</v>
      </c>
      <c r="D20" s="6">
        <v>565</v>
      </c>
      <c r="E20" s="6">
        <v>310</v>
      </c>
      <c r="F20" s="6">
        <v>255</v>
      </c>
      <c r="G20" s="7">
        <v>0.01</v>
      </c>
      <c r="H20" s="7">
        <v>0.55000000000000004</v>
      </c>
      <c r="I20" s="7">
        <v>0.45</v>
      </c>
    </row>
    <row r="21" spans="1:9" x14ac:dyDescent="0.35">
      <c r="A21" s="4" t="s">
        <v>69</v>
      </c>
      <c r="B21" s="6">
        <v>2465</v>
      </c>
      <c r="C21" s="7">
        <v>0.04</v>
      </c>
      <c r="D21" s="6">
        <v>2160</v>
      </c>
      <c r="E21" s="6">
        <v>1340</v>
      </c>
      <c r="F21" s="6">
        <v>820</v>
      </c>
      <c r="G21" s="7">
        <v>0.04</v>
      </c>
      <c r="H21" s="7">
        <v>0.62</v>
      </c>
      <c r="I21" s="7">
        <v>0.38</v>
      </c>
    </row>
    <row r="22" spans="1:9" x14ac:dyDescent="0.35">
      <c r="A22" s="4" t="s">
        <v>70</v>
      </c>
      <c r="B22" s="6">
        <v>10</v>
      </c>
      <c r="C22" s="7">
        <v>0</v>
      </c>
      <c r="D22" s="6">
        <v>10</v>
      </c>
      <c r="E22" s="6">
        <v>5</v>
      </c>
      <c r="F22" s="6">
        <v>5</v>
      </c>
      <c r="G22" s="7">
        <v>0</v>
      </c>
      <c r="H22" s="7">
        <v>0.67</v>
      </c>
      <c r="I22" s="7">
        <v>0.33</v>
      </c>
    </row>
    <row r="23" spans="1:9" x14ac:dyDescent="0.35">
      <c r="A23" s="8" t="s">
        <v>71</v>
      </c>
      <c r="B23" s="9">
        <v>61810</v>
      </c>
      <c r="C23" s="10">
        <v>1</v>
      </c>
      <c r="D23" s="9">
        <v>56175</v>
      </c>
      <c r="E23" s="9">
        <v>27140</v>
      </c>
      <c r="F23" s="9">
        <v>29035</v>
      </c>
      <c r="G23" s="10">
        <v>1</v>
      </c>
      <c r="H23" s="10">
        <v>0.48</v>
      </c>
      <c r="I23" s="10">
        <v>0.52</v>
      </c>
    </row>
    <row r="25" spans="1:9" x14ac:dyDescent="0.35">
      <c r="A25" s="11" t="s">
        <v>92</v>
      </c>
    </row>
    <row r="26" spans="1:9" ht="124" x14ac:dyDescent="0.35">
      <c r="A26" s="3" t="s">
        <v>86</v>
      </c>
      <c r="B26" s="5" t="s">
        <v>55</v>
      </c>
      <c r="C26" s="5" t="s">
        <v>56</v>
      </c>
      <c r="D26" s="5" t="s">
        <v>57</v>
      </c>
      <c r="E26" s="5" t="s">
        <v>58</v>
      </c>
      <c r="F26" s="5" t="s">
        <v>59</v>
      </c>
      <c r="G26" s="5" t="s">
        <v>60</v>
      </c>
      <c r="H26" s="5" t="s">
        <v>61</v>
      </c>
      <c r="I26" s="5" t="s">
        <v>62</v>
      </c>
    </row>
    <row r="27" spans="1:9" x14ac:dyDescent="0.35">
      <c r="A27" s="4" t="s">
        <v>87</v>
      </c>
      <c r="B27" s="6">
        <v>1920</v>
      </c>
      <c r="C27" s="7">
        <v>0.08</v>
      </c>
      <c r="D27" s="6">
        <v>1835</v>
      </c>
      <c r="E27" s="6">
        <v>975</v>
      </c>
      <c r="F27" s="6">
        <v>860</v>
      </c>
      <c r="G27" s="7">
        <v>0.08</v>
      </c>
      <c r="H27" s="7">
        <v>0.53</v>
      </c>
      <c r="I27" s="7">
        <v>0.47</v>
      </c>
    </row>
    <row r="28" spans="1:9" x14ac:dyDescent="0.35">
      <c r="A28" s="4" t="s">
        <v>88</v>
      </c>
      <c r="B28" s="6">
        <v>20560</v>
      </c>
      <c r="C28" s="7">
        <v>0.84</v>
      </c>
      <c r="D28" s="6">
        <v>20190</v>
      </c>
      <c r="E28" s="6">
        <v>13810</v>
      </c>
      <c r="F28" s="6">
        <v>6380</v>
      </c>
      <c r="G28" s="7">
        <v>0.85</v>
      </c>
      <c r="H28" s="7">
        <v>0.68</v>
      </c>
      <c r="I28" s="7">
        <v>0.32</v>
      </c>
    </row>
    <row r="29" spans="1:9" x14ac:dyDescent="0.35">
      <c r="A29" s="4" t="s">
        <v>89</v>
      </c>
      <c r="B29" s="6">
        <v>10</v>
      </c>
      <c r="C29" s="7">
        <v>0</v>
      </c>
      <c r="D29" s="6">
        <v>10</v>
      </c>
      <c r="E29" s="6">
        <v>10</v>
      </c>
      <c r="F29" s="6">
        <v>5</v>
      </c>
      <c r="G29" s="7">
        <v>0</v>
      </c>
      <c r="H29" s="7">
        <v>0.67</v>
      </c>
      <c r="I29" s="7">
        <v>0.33</v>
      </c>
    </row>
    <row r="30" spans="1:9" x14ac:dyDescent="0.35">
      <c r="A30" s="4" t="s">
        <v>69</v>
      </c>
      <c r="B30" s="6">
        <v>1875</v>
      </c>
      <c r="C30" s="7">
        <v>0.08</v>
      </c>
      <c r="D30" s="6">
        <v>1805</v>
      </c>
      <c r="E30" s="6">
        <v>1370</v>
      </c>
      <c r="F30" s="6">
        <v>435</v>
      </c>
      <c r="G30" s="7">
        <v>0.08</v>
      </c>
      <c r="H30" s="7">
        <v>0.76</v>
      </c>
      <c r="I30" s="7">
        <v>0.24</v>
      </c>
    </row>
    <row r="31" spans="1:9" x14ac:dyDescent="0.35">
      <c r="A31" s="4" t="s">
        <v>70</v>
      </c>
      <c r="B31" s="6">
        <v>0</v>
      </c>
      <c r="C31" s="7">
        <v>0</v>
      </c>
      <c r="D31" s="6">
        <v>0</v>
      </c>
      <c r="E31" s="6">
        <v>0</v>
      </c>
      <c r="F31" s="6">
        <v>0</v>
      </c>
      <c r="G31" s="7">
        <v>0</v>
      </c>
      <c r="H31" s="7">
        <v>0</v>
      </c>
      <c r="I31" s="7">
        <v>0</v>
      </c>
    </row>
    <row r="32" spans="1:9" x14ac:dyDescent="0.35">
      <c r="A32" s="8" t="s">
        <v>71</v>
      </c>
      <c r="B32" s="9">
        <v>24365</v>
      </c>
      <c r="C32" s="10">
        <v>1</v>
      </c>
      <c r="D32" s="9">
        <v>23845</v>
      </c>
      <c r="E32" s="9">
        <v>16165</v>
      </c>
      <c r="F32" s="9">
        <v>7680</v>
      </c>
      <c r="G32" s="10">
        <v>1</v>
      </c>
      <c r="H32" s="10">
        <v>0.68</v>
      </c>
      <c r="I32" s="10">
        <v>0.32</v>
      </c>
    </row>
    <row r="33" spans="1:9" x14ac:dyDescent="0.35">
      <c r="A33" s="4"/>
    </row>
    <row r="34" spans="1:9" x14ac:dyDescent="0.35">
      <c r="A34" s="11" t="s">
        <v>93</v>
      </c>
    </row>
    <row r="35" spans="1:9" ht="124" x14ac:dyDescent="0.35">
      <c r="A35" s="3" t="s">
        <v>86</v>
      </c>
      <c r="B35" s="5" t="s">
        <v>55</v>
      </c>
      <c r="C35" s="5" t="s">
        <v>56</v>
      </c>
      <c r="D35" s="5" t="s">
        <v>57</v>
      </c>
      <c r="E35" s="5" t="s">
        <v>58</v>
      </c>
      <c r="F35" s="5" t="s">
        <v>59</v>
      </c>
      <c r="G35" s="5" t="s">
        <v>60</v>
      </c>
      <c r="H35" s="5" t="s">
        <v>61</v>
      </c>
      <c r="I35" s="5" t="s">
        <v>62</v>
      </c>
    </row>
    <row r="36" spans="1:9" x14ac:dyDescent="0.35">
      <c r="A36" s="4" t="s">
        <v>87</v>
      </c>
      <c r="B36" s="6">
        <v>3515</v>
      </c>
      <c r="C36" s="7">
        <v>0.31</v>
      </c>
      <c r="D36" s="6">
        <v>2280</v>
      </c>
      <c r="E36" s="6">
        <v>1895</v>
      </c>
      <c r="F36" s="6">
        <v>385</v>
      </c>
      <c r="G36" s="7">
        <v>0.28999999999999998</v>
      </c>
      <c r="H36" s="7">
        <v>0.83</v>
      </c>
      <c r="I36" s="7">
        <v>0.17</v>
      </c>
    </row>
    <row r="37" spans="1:9" x14ac:dyDescent="0.35">
      <c r="A37" s="4" t="s">
        <v>88</v>
      </c>
      <c r="B37" s="6">
        <v>6265</v>
      </c>
      <c r="C37" s="7">
        <v>0.54</v>
      </c>
      <c r="D37" s="6">
        <v>4330</v>
      </c>
      <c r="E37" s="6">
        <v>3575</v>
      </c>
      <c r="F37" s="6">
        <v>760</v>
      </c>
      <c r="G37" s="7">
        <v>0.55000000000000004</v>
      </c>
      <c r="H37" s="7">
        <v>0.83</v>
      </c>
      <c r="I37" s="7">
        <v>0.18</v>
      </c>
    </row>
    <row r="38" spans="1:9" x14ac:dyDescent="0.35">
      <c r="A38" s="4" t="s">
        <v>89</v>
      </c>
      <c r="B38" s="6">
        <v>25</v>
      </c>
      <c r="C38" s="7">
        <v>0</v>
      </c>
      <c r="D38" s="6">
        <v>15</v>
      </c>
      <c r="E38" s="6" t="s">
        <v>76</v>
      </c>
      <c r="F38" s="6" t="s">
        <v>76</v>
      </c>
      <c r="G38" s="7">
        <v>0</v>
      </c>
      <c r="H38" s="6" t="s">
        <v>76</v>
      </c>
      <c r="I38" s="7" t="s">
        <v>76</v>
      </c>
    </row>
    <row r="39" spans="1:9" x14ac:dyDescent="0.35">
      <c r="A39" s="4" t="s">
        <v>69</v>
      </c>
      <c r="B39" s="6">
        <v>1720</v>
      </c>
      <c r="C39" s="7">
        <v>0.15</v>
      </c>
      <c r="D39" s="6">
        <v>1230</v>
      </c>
      <c r="E39" s="6">
        <v>1085</v>
      </c>
      <c r="F39" s="6">
        <v>150</v>
      </c>
      <c r="G39" s="7">
        <v>0.16</v>
      </c>
      <c r="H39" s="7">
        <v>0.88</v>
      </c>
      <c r="I39" s="7">
        <v>0.12</v>
      </c>
    </row>
    <row r="40" spans="1:9" x14ac:dyDescent="0.35">
      <c r="A40" s="4" t="s">
        <v>70</v>
      </c>
      <c r="B40" s="6">
        <v>0</v>
      </c>
      <c r="C40" s="7">
        <v>0</v>
      </c>
      <c r="D40" s="6">
        <v>0</v>
      </c>
      <c r="E40" s="6">
        <v>0</v>
      </c>
      <c r="F40" s="6">
        <v>0</v>
      </c>
      <c r="G40" s="7">
        <v>0</v>
      </c>
      <c r="H40" s="7">
        <v>0</v>
      </c>
      <c r="I40" s="7">
        <v>0</v>
      </c>
    </row>
    <row r="41" spans="1:9" x14ac:dyDescent="0.35">
      <c r="A41" s="8" t="s">
        <v>71</v>
      </c>
      <c r="B41" s="9">
        <v>11525</v>
      </c>
      <c r="C41" s="10">
        <v>1</v>
      </c>
      <c r="D41" s="9">
        <v>7860</v>
      </c>
      <c r="E41" s="9">
        <v>6565</v>
      </c>
      <c r="F41" s="9">
        <v>1295</v>
      </c>
      <c r="G41" s="10">
        <v>1</v>
      </c>
      <c r="H41" s="10">
        <v>0.84</v>
      </c>
      <c r="I41" s="10">
        <v>0.16</v>
      </c>
    </row>
    <row r="42" spans="1:9" x14ac:dyDescent="0.35">
      <c r="A42" s="4"/>
    </row>
    <row r="43" spans="1:9" x14ac:dyDescent="0.35">
      <c r="A43" s="11" t="s">
        <v>94</v>
      </c>
    </row>
    <row r="44" spans="1:9" ht="124" x14ac:dyDescent="0.35">
      <c r="A44" s="3" t="s">
        <v>86</v>
      </c>
      <c r="B44" s="5" t="s">
        <v>55</v>
      </c>
      <c r="C44" s="5" t="s">
        <v>56</v>
      </c>
      <c r="D44" s="5" t="s">
        <v>57</v>
      </c>
      <c r="E44" s="5" t="s">
        <v>58</v>
      </c>
      <c r="F44" s="5" t="s">
        <v>59</v>
      </c>
      <c r="G44" s="5" t="s">
        <v>60</v>
      </c>
      <c r="H44" s="5" t="s">
        <v>61</v>
      </c>
      <c r="I44" s="5" t="s">
        <v>62</v>
      </c>
    </row>
    <row r="45" spans="1:9" x14ac:dyDescent="0.35">
      <c r="A45" s="4" t="s">
        <v>87</v>
      </c>
      <c r="B45" s="6">
        <v>1415</v>
      </c>
      <c r="C45" s="7">
        <v>0.1</v>
      </c>
      <c r="D45" s="6">
        <v>1105</v>
      </c>
      <c r="E45" s="6">
        <v>905</v>
      </c>
      <c r="F45" s="6">
        <v>200</v>
      </c>
      <c r="G45" s="7">
        <v>0.1</v>
      </c>
      <c r="H45" s="7">
        <v>0.82</v>
      </c>
      <c r="I45" s="7">
        <v>0.18</v>
      </c>
    </row>
    <row r="46" spans="1:9" x14ac:dyDescent="0.35">
      <c r="A46" s="4" t="s">
        <v>88</v>
      </c>
      <c r="B46" s="6">
        <v>11670</v>
      </c>
      <c r="C46" s="7">
        <v>0.86</v>
      </c>
      <c r="D46" s="6">
        <v>9275</v>
      </c>
      <c r="E46" s="6">
        <v>7570</v>
      </c>
      <c r="F46" s="6">
        <v>1710</v>
      </c>
      <c r="G46" s="7">
        <v>0.86</v>
      </c>
      <c r="H46" s="7">
        <v>0.82</v>
      </c>
      <c r="I46" s="7">
        <v>0.18</v>
      </c>
    </row>
    <row r="47" spans="1:9" x14ac:dyDescent="0.35">
      <c r="A47" s="4" t="s">
        <v>89</v>
      </c>
      <c r="B47" s="6">
        <v>10</v>
      </c>
      <c r="C47" s="7">
        <v>0</v>
      </c>
      <c r="D47" s="6">
        <v>10</v>
      </c>
      <c r="E47" s="6">
        <v>5</v>
      </c>
      <c r="F47" s="6">
        <v>5</v>
      </c>
      <c r="G47" s="7">
        <v>0</v>
      </c>
      <c r="H47" s="7">
        <v>0.63</v>
      </c>
      <c r="I47" s="7">
        <v>0.38</v>
      </c>
    </row>
    <row r="48" spans="1:9" x14ac:dyDescent="0.35">
      <c r="A48" s="4" t="s">
        <v>69</v>
      </c>
      <c r="B48" s="6">
        <v>550</v>
      </c>
      <c r="C48" s="7">
        <v>0.04</v>
      </c>
      <c r="D48" s="6">
        <v>430</v>
      </c>
      <c r="E48" s="6">
        <v>350</v>
      </c>
      <c r="F48" s="6">
        <v>80</v>
      </c>
      <c r="G48" s="7">
        <v>0.04</v>
      </c>
      <c r="H48" s="7">
        <v>0.82</v>
      </c>
      <c r="I48" s="7">
        <v>0.18</v>
      </c>
    </row>
    <row r="49" spans="1:9" x14ac:dyDescent="0.35">
      <c r="A49" s="4" t="s">
        <v>70</v>
      </c>
      <c r="B49" s="6" t="s">
        <v>72</v>
      </c>
      <c r="C49" s="7">
        <v>0</v>
      </c>
      <c r="D49" s="6" t="s">
        <v>72</v>
      </c>
      <c r="E49" s="6" t="s">
        <v>72</v>
      </c>
      <c r="F49" s="6">
        <v>0</v>
      </c>
      <c r="G49" s="7">
        <v>0</v>
      </c>
      <c r="H49" s="7">
        <v>1</v>
      </c>
      <c r="I49" s="7">
        <v>0</v>
      </c>
    </row>
    <row r="50" spans="1:9" x14ac:dyDescent="0.35">
      <c r="A50" s="8" t="s">
        <v>71</v>
      </c>
      <c r="B50" s="9">
        <v>13645</v>
      </c>
      <c r="C50" s="10">
        <v>1</v>
      </c>
      <c r="D50" s="9">
        <v>10820</v>
      </c>
      <c r="E50" s="9">
        <v>8825</v>
      </c>
      <c r="F50" s="9">
        <v>1990</v>
      </c>
      <c r="G50" s="10">
        <v>1</v>
      </c>
      <c r="H50" s="10">
        <v>0.82</v>
      </c>
      <c r="I50" s="10">
        <v>0.18</v>
      </c>
    </row>
    <row r="51" spans="1:9" x14ac:dyDescent="0.35">
      <c r="A51" s="4"/>
    </row>
    <row r="52" spans="1:9" x14ac:dyDescent="0.35">
      <c r="A52" s="11" t="s">
        <v>95</v>
      </c>
    </row>
    <row r="53" spans="1:9" ht="124" x14ac:dyDescent="0.35">
      <c r="A53" s="3" t="s">
        <v>86</v>
      </c>
      <c r="B53" s="5" t="s">
        <v>55</v>
      </c>
      <c r="C53" s="5" t="s">
        <v>56</v>
      </c>
      <c r="D53" s="5" t="s">
        <v>57</v>
      </c>
      <c r="E53" s="5" t="s">
        <v>58</v>
      </c>
      <c r="F53" s="5" t="s">
        <v>59</v>
      </c>
      <c r="G53" s="5" t="s">
        <v>60</v>
      </c>
      <c r="H53" s="5" t="s">
        <v>61</v>
      </c>
      <c r="I53" s="5" t="s">
        <v>62</v>
      </c>
    </row>
    <row r="54" spans="1:9" x14ac:dyDescent="0.35">
      <c r="A54" s="4" t="s">
        <v>87</v>
      </c>
      <c r="B54" s="6">
        <v>1700</v>
      </c>
      <c r="C54" s="7">
        <v>0.23</v>
      </c>
      <c r="D54" s="6">
        <v>1520</v>
      </c>
      <c r="E54" s="6">
        <v>1175</v>
      </c>
      <c r="F54" s="6">
        <v>350</v>
      </c>
      <c r="G54" s="7">
        <v>0.22</v>
      </c>
      <c r="H54" s="7">
        <v>0.77</v>
      </c>
      <c r="I54" s="7">
        <v>0.23</v>
      </c>
    </row>
    <row r="55" spans="1:9" x14ac:dyDescent="0.35">
      <c r="A55" s="4" t="s">
        <v>88</v>
      </c>
      <c r="B55" s="6">
        <v>3395</v>
      </c>
      <c r="C55" s="7">
        <v>0.45</v>
      </c>
      <c r="D55" s="6">
        <v>3065</v>
      </c>
      <c r="E55" s="6">
        <v>2505</v>
      </c>
      <c r="F55" s="6">
        <v>565</v>
      </c>
      <c r="G55" s="7">
        <v>0.45</v>
      </c>
      <c r="H55" s="7">
        <v>0.82</v>
      </c>
      <c r="I55" s="7">
        <v>0.18</v>
      </c>
    </row>
    <row r="56" spans="1:9" x14ac:dyDescent="0.35">
      <c r="A56" s="4" t="s">
        <v>89</v>
      </c>
      <c r="B56" s="6">
        <v>15</v>
      </c>
      <c r="C56" s="7">
        <v>0</v>
      </c>
      <c r="D56" s="6">
        <v>15</v>
      </c>
      <c r="E56" s="6" t="s">
        <v>76</v>
      </c>
      <c r="F56" s="6" t="s">
        <v>76</v>
      </c>
      <c r="G56" s="7">
        <v>0</v>
      </c>
      <c r="H56" s="6" t="s">
        <v>76</v>
      </c>
      <c r="I56" s="7" t="s">
        <v>76</v>
      </c>
    </row>
    <row r="57" spans="1:9" x14ac:dyDescent="0.35">
      <c r="A57" s="4" t="s">
        <v>69</v>
      </c>
      <c r="B57" s="6">
        <v>2410</v>
      </c>
      <c r="C57" s="7">
        <v>0.32</v>
      </c>
      <c r="D57" s="6">
        <v>2225</v>
      </c>
      <c r="E57" s="6">
        <v>1930</v>
      </c>
      <c r="F57" s="6">
        <v>300</v>
      </c>
      <c r="G57" s="7">
        <v>0.33</v>
      </c>
      <c r="H57" s="7">
        <v>0.87</v>
      </c>
      <c r="I57" s="7">
        <v>0.13</v>
      </c>
    </row>
    <row r="58" spans="1:9" x14ac:dyDescent="0.35">
      <c r="A58" s="4" t="s">
        <v>70</v>
      </c>
      <c r="B58" s="6">
        <v>0</v>
      </c>
      <c r="C58" s="7">
        <v>0</v>
      </c>
      <c r="D58" s="6">
        <v>0</v>
      </c>
      <c r="E58" s="6">
        <v>0</v>
      </c>
      <c r="F58" s="6">
        <v>0</v>
      </c>
      <c r="G58" s="7">
        <v>0</v>
      </c>
      <c r="H58" s="7">
        <v>0</v>
      </c>
      <c r="I58" s="7">
        <v>0</v>
      </c>
    </row>
    <row r="59" spans="1:9" x14ac:dyDescent="0.35">
      <c r="A59" s="8" t="s">
        <v>71</v>
      </c>
      <c r="B59" s="9">
        <v>7520</v>
      </c>
      <c r="C59" s="10">
        <v>1</v>
      </c>
      <c r="D59" s="9">
        <v>6830</v>
      </c>
      <c r="E59" s="9">
        <v>5620</v>
      </c>
      <c r="F59" s="9">
        <v>1210</v>
      </c>
      <c r="G59" s="10">
        <v>1</v>
      </c>
      <c r="H59" s="10">
        <v>0.82</v>
      </c>
      <c r="I59" s="10">
        <v>0.18</v>
      </c>
    </row>
    <row r="60" spans="1:9" x14ac:dyDescent="0.35">
      <c r="A60" s="4"/>
    </row>
    <row r="61" spans="1:9" x14ac:dyDescent="0.35">
      <c r="A61" s="11" t="s">
        <v>96</v>
      </c>
    </row>
    <row r="62" spans="1:9" ht="124" x14ac:dyDescent="0.35">
      <c r="A62" s="3" t="s">
        <v>86</v>
      </c>
      <c r="B62" s="5" t="s">
        <v>55</v>
      </c>
      <c r="C62" s="5" t="s">
        <v>56</v>
      </c>
      <c r="D62" s="5" t="s">
        <v>57</v>
      </c>
      <c r="E62" s="5" t="s">
        <v>58</v>
      </c>
      <c r="F62" s="5" t="s">
        <v>59</v>
      </c>
      <c r="G62" s="5" t="s">
        <v>60</v>
      </c>
      <c r="H62" s="5" t="s">
        <v>61</v>
      </c>
      <c r="I62" s="5" t="s">
        <v>62</v>
      </c>
    </row>
    <row r="63" spans="1:9" x14ac:dyDescent="0.35">
      <c r="A63" s="4" t="s">
        <v>87</v>
      </c>
      <c r="B63" s="6">
        <v>845</v>
      </c>
      <c r="C63" s="7">
        <v>0.52</v>
      </c>
      <c r="D63" s="6">
        <v>810</v>
      </c>
      <c r="E63" s="6">
        <v>285</v>
      </c>
      <c r="F63" s="6">
        <v>520</v>
      </c>
      <c r="G63" s="7">
        <v>0.52</v>
      </c>
      <c r="H63" s="7">
        <v>0.35</v>
      </c>
      <c r="I63" s="7">
        <v>0.65</v>
      </c>
    </row>
    <row r="64" spans="1:9" x14ac:dyDescent="0.35">
      <c r="A64" s="4" t="s">
        <v>88</v>
      </c>
      <c r="B64" s="6">
        <v>690</v>
      </c>
      <c r="C64" s="7">
        <v>0.43</v>
      </c>
      <c r="D64" s="6">
        <v>675</v>
      </c>
      <c r="E64" s="6">
        <v>310</v>
      </c>
      <c r="F64" s="6">
        <v>365</v>
      </c>
      <c r="G64" s="7">
        <v>0.43</v>
      </c>
      <c r="H64" s="7">
        <v>0.46</v>
      </c>
      <c r="I64" s="7">
        <v>0.54</v>
      </c>
    </row>
    <row r="65" spans="1:9" x14ac:dyDescent="0.35">
      <c r="A65" s="4" t="s">
        <v>89</v>
      </c>
      <c r="B65" s="6">
        <v>10</v>
      </c>
      <c r="C65" s="7">
        <v>0.01</v>
      </c>
      <c r="D65" s="6">
        <v>10</v>
      </c>
      <c r="E65" s="6">
        <v>5</v>
      </c>
      <c r="F65" s="6">
        <v>5</v>
      </c>
      <c r="G65" s="7">
        <v>0.01</v>
      </c>
      <c r="H65" s="7">
        <v>0.33</v>
      </c>
      <c r="I65" s="7">
        <v>0.67</v>
      </c>
    </row>
    <row r="66" spans="1:9" x14ac:dyDescent="0.35">
      <c r="A66" s="4" t="s">
        <v>69</v>
      </c>
      <c r="B66" s="6">
        <v>75</v>
      </c>
      <c r="C66" s="7">
        <v>0.05</v>
      </c>
      <c r="D66" s="6">
        <v>70</v>
      </c>
      <c r="E66" s="6">
        <v>40</v>
      </c>
      <c r="F66" s="6">
        <v>35</v>
      </c>
      <c r="G66" s="7">
        <v>0.05</v>
      </c>
      <c r="H66" s="7">
        <v>0.54</v>
      </c>
      <c r="I66" s="7">
        <v>0.46</v>
      </c>
    </row>
    <row r="67" spans="1:9" x14ac:dyDescent="0.35">
      <c r="A67" s="4" t="s">
        <v>70</v>
      </c>
      <c r="B67" s="6">
        <v>0</v>
      </c>
      <c r="C67" s="7">
        <v>0</v>
      </c>
      <c r="D67" s="6">
        <v>0</v>
      </c>
      <c r="E67" s="6">
        <v>0</v>
      </c>
      <c r="F67" s="6">
        <v>0</v>
      </c>
      <c r="G67" s="7">
        <v>0</v>
      </c>
      <c r="H67" s="7">
        <v>0</v>
      </c>
      <c r="I67" s="7">
        <v>0</v>
      </c>
    </row>
    <row r="68" spans="1:9" x14ac:dyDescent="0.35">
      <c r="A68" s="8" t="s">
        <v>71</v>
      </c>
      <c r="B68" s="9">
        <v>1615</v>
      </c>
      <c r="C68" s="10">
        <v>1</v>
      </c>
      <c r="D68" s="9">
        <v>1560</v>
      </c>
      <c r="E68" s="9">
        <v>635</v>
      </c>
      <c r="F68" s="9">
        <v>925</v>
      </c>
      <c r="G68" s="10">
        <v>1</v>
      </c>
      <c r="H68" s="10">
        <v>0.41</v>
      </c>
      <c r="I68" s="10">
        <v>0.59</v>
      </c>
    </row>
    <row r="69" spans="1:9" x14ac:dyDescent="0.35">
      <c r="A69" s="4"/>
    </row>
    <row r="70" spans="1:9" x14ac:dyDescent="0.35">
      <c r="A70" s="11" t="s">
        <v>97</v>
      </c>
    </row>
    <row r="71" spans="1:9" ht="124" x14ac:dyDescent="0.35">
      <c r="A71" s="3" t="s">
        <v>86</v>
      </c>
      <c r="B71" s="5" t="s">
        <v>55</v>
      </c>
      <c r="C71" s="5" t="s">
        <v>56</v>
      </c>
      <c r="D71" s="5" t="s">
        <v>57</v>
      </c>
      <c r="E71" s="5" t="s">
        <v>58</v>
      </c>
      <c r="F71" s="5" t="s">
        <v>59</v>
      </c>
      <c r="G71" s="5" t="s">
        <v>60</v>
      </c>
      <c r="H71" s="5" t="s">
        <v>61</v>
      </c>
      <c r="I71" s="5" t="s">
        <v>62</v>
      </c>
    </row>
    <row r="72" spans="1:9" x14ac:dyDescent="0.35">
      <c r="A72" s="4" t="s">
        <v>87</v>
      </c>
      <c r="B72" s="6">
        <v>260</v>
      </c>
      <c r="C72" s="7">
        <v>0.43</v>
      </c>
      <c r="D72" s="6">
        <v>225</v>
      </c>
      <c r="E72" s="6">
        <v>180</v>
      </c>
      <c r="F72" s="6">
        <v>45</v>
      </c>
      <c r="G72" s="7">
        <v>0.44</v>
      </c>
      <c r="H72" s="7">
        <v>0.8</v>
      </c>
      <c r="I72" s="7">
        <v>0.2</v>
      </c>
    </row>
    <row r="73" spans="1:9" x14ac:dyDescent="0.35">
      <c r="A73" s="4" t="s">
        <v>88</v>
      </c>
      <c r="B73" s="6">
        <v>335</v>
      </c>
      <c r="C73" s="7">
        <v>0.55000000000000004</v>
      </c>
      <c r="D73" s="6">
        <v>275</v>
      </c>
      <c r="E73" s="6">
        <v>240</v>
      </c>
      <c r="F73" s="6">
        <v>40</v>
      </c>
      <c r="G73" s="7">
        <v>0.54</v>
      </c>
      <c r="H73" s="7">
        <v>0.86</v>
      </c>
      <c r="I73" s="7">
        <v>0.14000000000000001</v>
      </c>
    </row>
    <row r="74" spans="1:9" x14ac:dyDescent="0.35">
      <c r="A74" s="4" t="s">
        <v>89</v>
      </c>
      <c r="B74" s="6" t="s">
        <v>76</v>
      </c>
      <c r="C74" s="7" t="s">
        <v>76</v>
      </c>
      <c r="D74" s="6" t="s">
        <v>76</v>
      </c>
      <c r="E74" s="6" t="s">
        <v>76</v>
      </c>
      <c r="F74" s="6" t="s">
        <v>76</v>
      </c>
      <c r="G74" s="7" t="s">
        <v>76</v>
      </c>
      <c r="H74" s="7" t="s">
        <v>76</v>
      </c>
      <c r="I74" s="6" t="s">
        <v>76</v>
      </c>
    </row>
    <row r="75" spans="1:9" x14ac:dyDescent="0.35">
      <c r="A75" s="4" t="s">
        <v>69</v>
      </c>
      <c r="B75" s="6">
        <v>15</v>
      </c>
      <c r="C75" s="7">
        <v>0.02</v>
      </c>
      <c r="D75" s="6">
        <v>10</v>
      </c>
      <c r="E75" s="6">
        <v>10</v>
      </c>
      <c r="F75" s="6">
        <v>0</v>
      </c>
      <c r="G75" s="7">
        <v>0.02</v>
      </c>
      <c r="H75" s="7">
        <v>1</v>
      </c>
      <c r="I75" s="7">
        <v>0</v>
      </c>
    </row>
    <row r="76" spans="1:9" x14ac:dyDescent="0.35">
      <c r="A76" s="4" t="s">
        <v>70</v>
      </c>
      <c r="B76" s="6">
        <v>0</v>
      </c>
      <c r="C76" s="7">
        <v>0</v>
      </c>
      <c r="D76" s="6">
        <v>0</v>
      </c>
      <c r="E76" s="6">
        <v>0</v>
      </c>
      <c r="F76" s="6">
        <v>0</v>
      </c>
      <c r="G76" s="7">
        <v>0</v>
      </c>
      <c r="H76" s="7">
        <v>0</v>
      </c>
      <c r="I76" s="7">
        <v>0</v>
      </c>
    </row>
    <row r="77" spans="1:9" x14ac:dyDescent="0.35">
      <c r="A77" s="8" t="s">
        <v>71</v>
      </c>
      <c r="B77" s="9">
        <v>610</v>
      </c>
      <c r="C77" s="10">
        <v>1</v>
      </c>
      <c r="D77" s="9">
        <v>510</v>
      </c>
      <c r="E77" s="9">
        <v>430</v>
      </c>
      <c r="F77" s="9">
        <v>85</v>
      </c>
      <c r="G77" s="10">
        <v>1</v>
      </c>
      <c r="H77" s="10">
        <v>0.84</v>
      </c>
      <c r="I77" s="10">
        <v>0.16</v>
      </c>
    </row>
    <row r="78" spans="1:9" x14ac:dyDescent="0.35">
      <c r="A78" s="4"/>
    </row>
    <row r="79" spans="1:9" x14ac:dyDescent="0.35">
      <c r="A79" s="11" t="s">
        <v>98</v>
      </c>
    </row>
    <row r="80" spans="1:9" ht="124" x14ac:dyDescent="0.35">
      <c r="A80" s="3" t="s">
        <v>86</v>
      </c>
      <c r="B80" s="5" t="s">
        <v>55</v>
      </c>
      <c r="C80" s="5" t="s">
        <v>56</v>
      </c>
      <c r="D80" s="5" t="s">
        <v>57</v>
      </c>
      <c r="E80" s="5" t="s">
        <v>58</v>
      </c>
      <c r="F80" s="5" t="s">
        <v>59</v>
      </c>
      <c r="G80" s="5" t="s">
        <v>60</v>
      </c>
      <c r="H80" s="5" t="s">
        <v>61</v>
      </c>
      <c r="I80" s="5" t="s">
        <v>62</v>
      </c>
    </row>
    <row r="81" spans="1:9" x14ac:dyDescent="0.35">
      <c r="A81" s="4" t="s">
        <v>87</v>
      </c>
      <c r="B81" s="6">
        <v>3150</v>
      </c>
      <c r="C81" s="7">
        <v>0.14000000000000001</v>
      </c>
      <c r="D81" s="6">
        <v>3065</v>
      </c>
      <c r="E81" s="6">
        <v>2190</v>
      </c>
      <c r="F81" s="6">
        <v>875</v>
      </c>
      <c r="G81" s="7">
        <v>0.14000000000000001</v>
      </c>
      <c r="H81" s="7">
        <v>0.71</v>
      </c>
      <c r="I81" s="7">
        <v>0.28999999999999998</v>
      </c>
    </row>
    <row r="82" spans="1:9" x14ac:dyDescent="0.35">
      <c r="A82" s="4" t="s">
        <v>88</v>
      </c>
      <c r="B82" s="6">
        <v>17530</v>
      </c>
      <c r="C82" s="7">
        <v>0.78</v>
      </c>
      <c r="D82" s="6">
        <v>17280</v>
      </c>
      <c r="E82" s="6">
        <v>13835</v>
      </c>
      <c r="F82" s="6">
        <v>3445</v>
      </c>
      <c r="G82" s="7">
        <v>0.78</v>
      </c>
      <c r="H82" s="7">
        <v>0.8</v>
      </c>
      <c r="I82" s="7">
        <v>0.2</v>
      </c>
    </row>
    <row r="83" spans="1:9" x14ac:dyDescent="0.35">
      <c r="A83" s="4" t="s">
        <v>89</v>
      </c>
      <c r="B83" s="6">
        <v>10</v>
      </c>
      <c r="C83" s="7">
        <v>0</v>
      </c>
      <c r="D83" s="6">
        <v>10</v>
      </c>
      <c r="E83" s="6" t="s">
        <v>76</v>
      </c>
      <c r="F83" s="6" t="s">
        <v>76</v>
      </c>
      <c r="G83" s="7">
        <v>0</v>
      </c>
      <c r="H83" s="6" t="s">
        <v>76</v>
      </c>
      <c r="I83" s="7" t="s">
        <v>76</v>
      </c>
    </row>
    <row r="84" spans="1:9" x14ac:dyDescent="0.35">
      <c r="A84" s="4" t="s">
        <v>69</v>
      </c>
      <c r="B84" s="6">
        <v>1720</v>
      </c>
      <c r="C84" s="7">
        <v>0.08</v>
      </c>
      <c r="D84" s="6">
        <v>1680</v>
      </c>
      <c r="E84" s="6">
        <v>1410</v>
      </c>
      <c r="F84" s="6">
        <v>275</v>
      </c>
      <c r="G84" s="7">
        <v>0.08</v>
      </c>
      <c r="H84" s="7">
        <v>0.84</v>
      </c>
      <c r="I84" s="7">
        <v>0.16</v>
      </c>
    </row>
    <row r="85" spans="1:9" x14ac:dyDescent="0.35">
      <c r="A85" s="4" t="s">
        <v>70</v>
      </c>
      <c r="B85" s="6">
        <v>0</v>
      </c>
      <c r="C85" s="7">
        <v>0</v>
      </c>
      <c r="D85" s="6">
        <v>0</v>
      </c>
      <c r="E85" s="6">
        <v>0</v>
      </c>
      <c r="F85" s="6">
        <v>0</v>
      </c>
      <c r="G85" s="7">
        <v>0</v>
      </c>
      <c r="H85" s="7">
        <v>0</v>
      </c>
      <c r="I85" s="7">
        <v>0</v>
      </c>
    </row>
    <row r="86" spans="1:9" x14ac:dyDescent="0.35">
      <c r="A86" s="8" t="s">
        <v>71</v>
      </c>
      <c r="B86" s="9">
        <v>22410</v>
      </c>
      <c r="C86" s="10">
        <v>1</v>
      </c>
      <c r="D86" s="9">
        <v>22040</v>
      </c>
      <c r="E86" s="9">
        <v>17445</v>
      </c>
      <c r="F86" s="9">
        <v>4595</v>
      </c>
      <c r="G86" s="10">
        <v>1</v>
      </c>
      <c r="H86" s="10">
        <v>0.79</v>
      </c>
      <c r="I86" s="10">
        <v>0.21</v>
      </c>
    </row>
    <row r="87" spans="1:9" x14ac:dyDescent="0.35">
      <c r="A87" s="4"/>
    </row>
    <row r="88" spans="1:9" x14ac:dyDescent="0.35">
      <c r="A88" s="11" t="s">
        <v>99</v>
      </c>
    </row>
    <row r="89" spans="1:9" ht="124" x14ac:dyDescent="0.35">
      <c r="A89" s="3" t="s">
        <v>86</v>
      </c>
      <c r="B89" s="5" t="s">
        <v>55</v>
      </c>
      <c r="C89" s="5" t="s">
        <v>56</v>
      </c>
      <c r="D89" s="5" t="s">
        <v>57</v>
      </c>
      <c r="E89" s="5" t="s">
        <v>58</v>
      </c>
      <c r="F89" s="5" t="s">
        <v>59</v>
      </c>
      <c r="G89" s="5" t="s">
        <v>60</v>
      </c>
      <c r="H89" s="5" t="s">
        <v>61</v>
      </c>
      <c r="I89" s="5" t="s">
        <v>62</v>
      </c>
    </row>
    <row r="90" spans="1:9" x14ac:dyDescent="0.35">
      <c r="A90" s="4" t="s">
        <v>87</v>
      </c>
      <c r="B90" s="6">
        <v>2105</v>
      </c>
      <c r="C90" s="7">
        <v>0.41</v>
      </c>
      <c r="D90" s="6">
        <v>2030</v>
      </c>
      <c r="E90" s="6">
        <v>1550</v>
      </c>
      <c r="F90" s="6">
        <v>480</v>
      </c>
      <c r="G90" s="7">
        <v>0.41</v>
      </c>
      <c r="H90" s="7">
        <v>0.76</v>
      </c>
      <c r="I90" s="7">
        <v>0.24</v>
      </c>
    </row>
    <row r="91" spans="1:9" x14ac:dyDescent="0.35">
      <c r="A91" s="4" t="s">
        <v>88</v>
      </c>
      <c r="B91" s="6">
        <v>2745</v>
      </c>
      <c r="C91" s="7">
        <v>0.53</v>
      </c>
      <c r="D91" s="6">
        <v>2640</v>
      </c>
      <c r="E91" s="6">
        <v>2010</v>
      </c>
      <c r="F91" s="6">
        <v>630</v>
      </c>
      <c r="G91" s="7">
        <v>0.53</v>
      </c>
      <c r="H91" s="7">
        <v>0.76</v>
      </c>
      <c r="I91" s="7">
        <v>0.24</v>
      </c>
    </row>
    <row r="92" spans="1:9" x14ac:dyDescent="0.35">
      <c r="A92" s="4" t="s">
        <v>89</v>
      </c>
      <c r="B92" s="6">
        <v>25</v>
      </c>
      <c r="C92" s="7">
        <v>0.01</v>
      </c>
      <c r="D92" s="6">
        <v>25</v>
      </c>
      <c r="E92" s="6">
        <v>20</v>
      </c>
      <c r="F92" s="6">
        <v>5</v>
      </c>
      <c r="G92" s="7">
        <v>0.01</v>
      </c>
      <c r="H92" s="7">
        <v>0.73</v>
      </c>
      <c r="I92" s="7">
        <v>0.27</v>
      </c>
    </row>
    <row r="93" spans="1:9" x14ac:dyDescent="0.35">
      <c r="A93" s="4" t="s">
        <v>69</v>
      </c>
      <c r="B93" s="6">
        <v>265</v>
      </c>
      <c r="C93" s="7">
        <v>0.05</v>
      </c>
      <c r="D93" s="6">
        <v>250</v>
      </c>
      <c r="E93" s="6">
        <v>200</v>
      </c>
      <c r="F93" s="6">
        <v>50</v>
      </c>
      <c r="G93" s="7">
        <v>0.05</v>
      </c>
      <c r="H93" s="7">
        <v>0.8</v>
      </c>
      <c r="I93" s="7">
        <v>0.2</v>
      </c>
    </row>
    <row r="94" spans="1:9" x14ac:dyDescent="0.35">
      <c r="A94" s="4" t="s">
        <v>70</v>
      </c>
      <c r="B94" s="6">
        <v>0</v>
      </c>
      <c r="C94" s="7">
        <v>0</v>
      </c>
      <c r="D94" s="6">
        <v>0</v>
      </c>
      <c r="E94" s="6">
        <v>0</v>
      </c>
      <c r="F94" s="6">
        <v>0</v>
      </c>
      <c r="G94" s="7">
        <v>0</v>
      </c>
      <c r="H94" s="7">
        <v>0</v>
      </c>
      <c r="I94" s="7">
        <v>0</v>
      </c>
    </row>
    <row r="95" spans="1:9" x14ac:dyDescent="0.35">
      <c r="A95" s="8" t="s">
        <v>71</v>
      </c>
      <c r="B95" s="9">
        <v>5140</v>
      </c>
      <c r="C95" s="10">
        <v>1</v>
      </c>
      <c r="D95" s="9">
        <v>4945</v>
      </c>
      <c r="E95" s="9">
        <v>3775</v>
      </c>
      <c r="F95" s="9">
        <v>1170</v>
      </c>
      <c r="G95" s="10">
        <v>1</v>
      </c>
      <c r="H95" s="10">
        <v>0.76</v>
      </c>
      <c r="I95" s="10">
        <v>0.24</v>
      </c>
    </row>
    <row r="96" spans="1:9" x14ac:dyDescent="0.35">
      <c r="A96" s="4" t="s">
        <v>21</v>
      </c>
      <c r="B96" t="s">
        <v>22</v>
      </c>
    </row>
    <row r="97" spans="1:2" ht="15.75" customHeight="1" x14ac:dyDescent="0.35">
      <c r="A97" s="4" t="s">
        <v>23</v>
      </c>
      <c r="B97" t="s">
        <v>24</v>
      </c>
    </row>
    <row r="98" spans="1:2" ht="15.75" customHeight="1" x14ac:dyDescent="0.35">
      <c r="A98" s="4" t="s">
        <v>25</v>
      </c>
      <c r="B98" t="s">
        <v>26</v>
      </c>
    </row>
    <row r="99" spans="1:2" ht="15.75" customHeight="1" x14ac:dyDescent="0.35">
      <c r="A99" s="4" t="s">
        <v>27</v>
      </c>
      <c r="B99" t="s">
        <v>28</v>
      </c>
    </row>
    <row r="100" spans="1:2" x14ac:dyDescent="0.35">
      <c r="A100" s="4" t="s">
        <v>29</v>
      </c>
      <c r="B100" t="s">
        <v>30</v>
      </c>
    </row>
    <row r="101" spans="1:2" x14ac:dyDescent="0.35">
      <c r="A101" s="4" t="s">
        <v>31</v>
      </c>
      <c r="B101" t="s">
        <v>32</v>
      </c>
    </row>
    <row r="102" spans="1:2" x14ac:dyDescent="0.35">
      <c r="A102" s="4" t="s">
        <v>36</v>
      </c>
      <c r="B102" t="s">
        <v>37</v>
      </c>
    </row>
    <row r="103" spans="1:2" x14ac:dyDescent="0.35">
      <c r="A103" s="4" t="s">
        <v>44</v>
      </c>
      <c r="B103" t="s">
        <v>45</v>
      </c>
    </row>
    <row r="104" spans="1:2" x14ac:dyDescent="0.35">
      <c r="A104" s="4" t="s">
        <v>46</v>
      </c>
      <c r="B104" t="s">
        <v>47</v>
      </c>
    </row>
    <row r="105" spans="1:2" x14ac:dyDescent="0.35">
      <c r="A105" s="4"/>
    </row>
    <row r="106" spans="1:2" x14ac:dyDescent="0.35">
      <c r="A106" s="4"/>
    </row>
    <row r="107" spans="1:2" x14ac:dyDescent="0.35">
      <c r="A107" s="4"/>
    </row>
    <row r="108" spans="1:2" x14ac:dyDescent="0.35">
      <c r="A108" s="4"/>
    </row>
    <row r="109" spans="1:2" x14ac:dyDescent="0.35">
      <c r="A109" s="4"/>
    </row>
    <row r="110" spans="1:2" x14ac:dyDescent="0.35">
      <c r="A110" s="4"/>
    </row>
    <row r="111" spans="1:2" x14ac:dyDescent="0.35">
      <c r="A111" s="4"/>
    </row>
    <row r="112" spans="1:2"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row r="160" spans="1:1"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9"/>
  <sheetViews>
    <sheetView showGridLines="0" workbookViewId="0"/>
  </sheetViews>
  <sheetFormatPr defaultColWidth="11.53515625" defaultRowHeight="15.5" x14ac:dyDescent="0.35"/>
  <cols>
    <col min="1" max="1" width="22.69140625" customWidth="1"/>
    <col min="2" max="9" width="12.69140625" customWidth="1"/>
  </cols>
  <sheetData>
    <row r="1" spans="1:9" ht="19.5" x14ac:dyDescent="0.45">
      <c r="A1" s="1" t="s">
        <v>100</v>
      </c>
    </row>
    <row r="2" spans="1:9" x14ac:dyDescent="0.35">
      <c r="A2" t="s">
        <v>49</v>
      </c>
    </row>
    <row r="3" spans="1:9" x14ac:dyDescent="0.35">
      <c r="A3" t="s">
        <v>50</v>
      </c>
    </row>
    <row r="4" spans="1:9" x14ac:dyDescent="0.35">
      <c r="A4" t="s">
        <v>101</v>
      </c>
    </row>
    <row r="5" spans="1:9" x14ac:dyDescent="0.35">
      <c r="A5" t="s">
        <v>52</v>
      </c>
    </row>
    <row r="6" spans="1:9" x14ac:dyDescent="0.35">
      <c r="A6" t="s">
        <v>53</v>
      </c>
    </row>
    <row r="7" spans="1:9" x14ac:dyDescent="0.35">
      <c r="A7" s="11" t="s">
        <v>105</v>
      </c>
    </row>
    <row r="8" spans="1:9" ht="124" x14ac:dyDescent="0.35">
      <c r="A8" s="3" t="s">
        <v>102</v>
      </c>
      <c r="B8" s="5" t="s">
        <v>55</v>
      </c>
      <c r="C8" s="5" t="s">
        <v>56</v>
      </c>
      <c r="D8" s="5" t="s">
        <v>57</v>
      </c>
      <c r="E8" s="5" t="s">
        <v>58</v>
      </c>
      <c r="F8" s="5" t="s">
        <v>59</v>
      </c>
      <c r="G8" s="5" t="s">
        <v>60</v>
      </c>
      <c r="H8" s="5" t="s">
        <v>61</v>
      </c>
      <c r="I8" s="5" t="s">
        <v>62</v>
      </c>
    </row>
    <row r="9" spans="1:9" x14ac:dyDescent="0.35">
      <c r="A9" s="4" t="s">
        <v>103</v>
      </c>
      <c r="B9" s="6">
        <v>73075</v>
      </c>
      <c r="C9" s="7">
        <v>0.49</v>
      </c>
      <c r="D9" s="6">
        <v>66190</v>
      </c>
      <c r="E9" s="6">
        <v>37555</v>
      </c>
      <c r="F9" s="6">
        <v>28640</v>
      </c>
      <c r="G9" s="7">
        <v>0.49</v>
      </c>
      <c r="H9" s="7">
        <v>0.56999999999999995</v>
      </c>
      <c r="I9" s="7">
        <v>0.43</v>
      </c>
    </row>
    <row r="10" spans="1:9" x14ac:dyDescent="0.35">
      <c r="A10" s="4" t="s">
        <v>104</v>
      </c>
      <c r="B10" s="6">
        <v>57705</v>
      </c>
      <c r="C10" s="7">
        <v>0.39</v>
      </c>
      <c r="D10" s="6">
        <v>52495</v>
      </c>
      <c r="E10" s="6">
        <v>37205</v>
      </c>
      <c r="F10" s="6">
        <v>15290</v>
      </c>
      <c r="G10" s="7">
        <v>0.39</v>
      </c>
      <c r="H10" s="7">
        <v>0.71</v>
      </c>
      <c r="I10" s="7">
        <v>0.28999999999999998</v>
      </c>
    </row>
    <row r="11" spans="1:9" x14ac:dyDescent="0.35">
      <c r="A11" s="4" t="s">
        <v>69</v>
      </c>
      <c r="B11" s="6">
        <v>17835</v>
      </c>
      <c r="C11" s="7">
        <v>0.12</v>
      </c>
      <c r="D11" s="6">
        <v>15865</v>
      </c>
      <c r="E11" s="6">
        <v>11825</v>
      </c>
      <c r="F11" s="6">
        <v>4040</v>
      </c>
      <c r="G11" s="7">
        <v>0.12</v>
      </c>
      <c r="H11" s="7">
        <v>0.75</v>
      </c>
      <c r="I11" s="7">
        <v>0.25</v>
      </c>
    </row>
    <row r="12" spans="1:9" x14ac:dyDescent="0.35">
      <c r="A12" s="4" t="s">
        <v>70</v>
      </c>
      <c r="B12" s="6">
        <v>30</v>
      </c>
      <c r="C12" s="7">
        <v>0</v>
      </c>
      <c r="D12" s="6">
        <v>30</v>
      </c>
      <c r="E12" s="6">
        <v>20</v>
      </c>
      <c r="F12" s="6">
        <v>10</v>
      </c>
      <c r="G12" s="7">
        <v>0</v>
      </c>
      <c r="H12" s="7">
        <v>0.67</v>
      </c>
      <c r="I12" s="7">
        <v>0.33</v>
      </c>
    </row>
    <row r="13" spans="1:9" x14ac:dyDescent="0.35">
      <c r="A13" s="8" t="s">
        <v>71</v>
      </c>
      <c r="B13" s="9">
        <v>148645</v>
      </c>
      <c r="C13" s="10">
        <v>1</v>
      </c>
      <c r="D13" s="9">
        <v>134585</v>
      </c>
      <c r="E13" s="9">
        <v>86605</v>
      </c>
      <c r="F13" s="9">
        <v>47980</v>
      </c>
      <c r="G13" s="10">
        <v>1</v>
      </c>
      <c r="H13" s="10">
        <v>0.64</v>
      </c>
      <c r="I13" s="10">
        <v>0.36</v>
      </c>
    </row>
    <row r="15" spans="1:9" x14ac:dyDescent="0.35">
      <c r="A15" s="11" t="s">
        <v>106</v>
      </c>
    </row>
    <row r="16" spans="1:9" ht="124" x14ac:dyDescent="0.35">
      <c r="A16" s="3" t="s">
        <v>102</v>
      </c>
      <c r="B16" s="5" t="s">
        <v>55</v>
      </c>
      <c r="C16" s="5" t="s">
        <v>56</v>
      </c>
      <c r="D16" s="5" t="s">
        <v>57</v>
      </c>
      <c r="E16" s="5" t="s">
        <v>58</v>
      </c>
      <c r="F16" s="5" t="s">
        <v>59</v>
      </c>
      <c r="G16" s="5" t="s">
        <v>60</v>
      </c>
      <c r="H16" s="5" t="s">
        <v>61</v>
      </c>
      <c r="I16" s="5" t="s">
        <v>62</v>
      </c>
    </row>
    <row r="17" spans="1:9" x14ac:dyDescent="0.35">
      <c r="A17" s="4" t="s">
        <v>103</v>
      </c>
      <c r="B17" s="6">
        <v>53570</v>
      </c>
      <c r="C17" s="7">
        <v>0.87</v>
      </c>
      <c r="D17" s="6">
        <v>48835</v>
      </c>
      <c r="E17" s="6">
        <v>23880</v>
      </c>
      <c r="F17" s="6">
        <v>24955</v>
      </c>
      <c r="G17" s="7">
        <v>0.87</v>
      </c>
      <c r="H17" s="7">
        <v>0.49</v>
      </c>
      <c r="I17" s="7">
        <v>0.51</v>
      </c>
    </row>
    <row r="18" spans="1:9" x14ac:dyDescent="0.35">
      <c r="A18" s="4" t="s">
        <v>104</v>
      </c>
      <c r="B18" s="6">
        <v>4220</v>
      </c>
      <c r="C18" s="7">
        <v>7.0000000000000007E-2</v>
      </c>
      <c r="D18" s="6">
        <v>3740</v>
      </c>
      <c r="E18" s="6">
        <v>1470</v>
      </c>
      <c r="F18" s="6">
        <v>2270</v>
      </c>
      <c r="G18" s="7">
        <v>7.0000000000000007E-2</v>
      </c>
      <c r="H18" s="7">
        <v>0.39</v>
      </c>
      <c r="I18" s="7">
        <v>0.61</v>
      </c>
    </row>
    <row r="19" spans="1:9" x14ac:dyDescent="0.35">
      <c r="A19" s="4" t="s">
        <v>69</v>
      </c>
      <c r="B19" s="6">
        <v>4000</v>
      </c>
      <c r="C19" s="7">
        <v>0.06</v>
      </c>
      <c r="D19" s="6">
        <v>3575</v>
      </c>
      <c r="E19" s="6">
        <v>1775</v>
      </c>
      <c r="F19" s="6">
        <v>1800</v>
      </c>
      <c r="G19" s="7">
        <v>0.06</v>
      </c>
      <c r="H19" s="7">
        <v>0.5</v>
      </c>
      <c r="I19" s="7">
        <v>0.5</v>
      </c>
    </row>
    <row r="20" spans="1:9" x14ac:dyDescent="0.35">
      <c r="A20" s="4" t="s">
        <v>70</v>
      </c>
      <c r="B20" s="6">
        <v>25</v>
      </c>
      <c r="C20" s="7">
        <v>0</v>
      </c>
      <c r="D20" s="6">
        <v>25</v>
      </c>
      <c r="E20" s="6">
        <v>15</v>
      </c>
      <c r="F20" s="6">
        <v>10</v>
      </c>
      <c r="G20" s="7">
        <v>0</v>
      </c>
      <c r="H20" s="7">
        <v>0.64</v>
      </c>
      <c r="I20" s="7">
        <v>0.36</v>
      </c>
    </row>
    <row r="21" spans="1:9" x14ac:dyDescent="0.35">
      <c r="A21" s="8" t="s">
        <v>71</v>
      </c>
      <c r="B21" s="9">
        <v>61810</v>
      </c>
      <c r="C21" s="10">
        <v>1</v>
      </c>
      <c r="D21" s="9">
        <v>56175</v>
      </c>
      <c r="E21" s="9">
        <v>27140</v>
      </c>
      <c r="F21" s="9">
        <v>29035</v>
      </c>
      <c r="G21" s="10">
        <v>1</v>
      </c>
      <c r="H21" s="10">
        <v>0.48</v>
      </c>
      <c r="I21" s="10">
        <v>0.52</v>
      </c>
    </row>
    <row r="23" spans="1:9" x14ac:dyDescent="0.35">
      <c r="A23" s="11" t="s">
        <v>107</v>
      </c>
    </row>
    <row r="24" spans="1:9" ht="124" x14ac:dyDescent="0.35">
      <c r="A24" s="3" t="s">
        <v>102</v>
      </c>
      <c r="B24" s="5" t="s">
        <v>55</v>
      </c>
      <c r="C24" s="5" t="s">
        <v>56</v>
      </c>
      <c r="D24" s="5" t="s">
        <v>57</v>
      </c>
      <c r="E24" s="5" t="s">
        <v>58</v>
      </c>
      <c r="F24" s="5" t="s">
        <v>59</v>
      </c>
      <c r="G24" s="5" t="s">
        <v>60</v>
      </c>
      <c r="H24" s="5" t="s">
        <v>61</v>
      </c>
      <c r="I24" s="5" t="s">
        <v>62</v>
      </c>
    </row>
    <row r="25" spans="1:9" x14ac:dyDescent="0.35">
      <c r="A25" s="4" t="s">
        <v>103</v>
      </c>
      <c r="B25" s="6">
        <v>4400</v>
      </c>
      <c r="C25" s="7">
        <v>0.18</v>
      </c>
      <c r="D25" s="6">
        <v>4330</v>
      </c>
      <c r="E25" s="6">
        <v>3120</v>
      </c>
      <c r="F25" s="6">
        <v>1210</v>
      </c>
      <c r="G25" s="7">
        <v>0.18</v>
      </c>
      <c r="H25" s="7">
        <v>0.72</v>
      </c>
      <c r="I25" s="7">
        <v>0.28000000000000003</v>
      </c>
    </row>
    <row r="26" spans="1:9" x14ac:dyDescent="0.35">
      <c r="A26" s="4" t="s">
        <v>104</v>
      </c>
      <c r="B26" s="6">
        <v>16950</v>
      </c>
      <c r="C26" s="7">
        <v>0.7</v>
      </c>
      <c r="D26" s="6">
        <v>16590</v>
      </c>
      <c r="E26" s="6">
        <v>10860</v>
      </c>
      <c r="F26" s="6">
        <v>5730</v>
      </c>
      <c r="G26" s="7">
        <v>0.7</v>
      </c>
      <c r="H26" s="7">
        <v>0.65</v>
      </c>
      <c r="I26" s="7">
        <v>0.35</v>
      </c>
    </row>
    <row r="27" spans="1:9" x14ac:dyDescent="0.35">
      <c r="A27" s="4" t="s">
        <v>69</v>
      </c>
      <c r="B27" s="6">
        <v>3015</v>
      </c>
      <c r="C27" s="7">
        <v>0.12</v>
      </c>
      <c r="D27" s="6">
        <v>2925</v>
      </c>
      <c r="E27" s="6">
        <v>2185</v>
      </c>
      <c r="F27" s="6">
        <v>740</v>
      </c>
      <c r="G27" s="7">
        <v>0.12</v>
      </c>
      <c r="H27" s="7">
        <v>0.75</v>
      </c>
      <c r="I27" s="7">
        <v>0.25</v>
      </c>
    </row>
    <row r="28" spans="1:9" x14ac:dyDescent="0.35">
      <c r="A28" s="4" t="s">
        <v>70</v>
      </c>
      <c r="B28" s="6">
        <v>0</v>
      </c>
      <c r="C28" s="7">
        <v>0</v>
      </c>
      <c r="D28" s="6">
        <v>0</v>
      </c>
      <c r="E28" s="6">
        <v>0</v>
      </c>
      <c r="F28" s="6">
        <v>0</v>
      </c>
      <c r="G28" s="7">
        <v>0</v>
      </c>
      <c r="H28" s="7">
        <v>0</v>
      </c>
      <c r="I28" s="7">
        <v>0</v>
      </c>
    </row>
    <row r="29" spans="1:9" x14ac:dyDescent="0.35">
      <c r="A29" s="8" t="s">
        <v>71</v>
      </c>
      <c r="B29" s="9">
        <v>24365</v>
      </c>
      <c r="C29" s="10">
        <v>1</v>
      </c>
      <c r="D29" s="9">
        <v>23845</v>
      </c>
      <c r="E29" s="9">
        <v>16165</v>
      </c>
      <c r="F29" s="9">
        <v>7680</v>
      </c>
      <c r="G29" s="10">
        <v>1</v>
      </c>
      <c r="H29" s="10">
        <v>0.68</v>
      </c>
      <c r="I29" s="10">
        <v>0.32</v>
      </c>
    </row>
    <row r="30" spans="1:9" x14ac:dyDescent="0.35">
      <c r="A30" s="4"/>
    </row>
    <row r="31" spans="1:9" x14ac:dyDescent="0.35">
      <c r="A31" s="11" t="s">
        <v>108</v>
      </c>
    </row>
    <row r="32" spans="1:9" ht="124" x14ac:dyDescent="0.35">
      <c r="A32" s="3" t="s">
        <v>102</v>
      </c>
      <c r="B32" s="5" t="s">
        <v>55</v>
      </c>
      <c r="C32" s="5" t="s">
        <v>56</v>
      </c>
      <c r="D32" s="5" t="s">
        <v>57</v>
      </c>
      <c r="E32" s="5" t="s">
        <v>58</v>
      </c>
      <c r="F32" s="5" t="s">
        <v>59</v>
      </c>
      <c r="G32" s="5" t="s">
        <v>60</v>
      </c>
      <c r="H32" s="5" t="s">
        <v>61</v>
      </c>
      <c r="I32" s="5" t="s">
        <v>62</v>
      </c>
    </row>
    <row r="33" spans="1:9" x14ac:dyDescent="0.35">
      <c r="A33" s="4" t="s">
        <v>103</v>
      </c>
      <c r="B33" s="6">
        <v>2465</v>
      </c>
      <c r="C33" s="7">
        <v>0.21</v>
      </c>
      <c r="D33" s="6">
        <v>1730</v>
      </c>
      <c r="E33" s="6">
        <v>1465</v>
      </c>
      <c r="F33" s="6">
        <v>265</v>
      </c>
      <c r="G33" s="7">
        <v>0.22</v>
      </c>
      <c r="H33" s="7">
        <v>0.85</v>
      </c>
      <c r="I33" s="7">
        <v>0.15</v>
      </c>
    </row>
    <row r="34" spans="1:9" x14ac:dyDescent="0.35">
      <c r="A34" s="4" t="s">
        <v>104</v>
      </c>
      <c r="B34" s="6">
        <v>6525</v>
      </c>
      <c r="C34" s="7">
        <v>0.56999999999999995</v>
      </c>
      <c r="D34" s="6">
        <v>4315</v>
      </c>
      <c r="E34" s="6">
        <v>3545</v>
      </c>
      <c r="F34" s="6">
        <v>770</v>
      </c>
      <c r="G34" s="7">
        <v>0.55000000000000004</v>
      </c>
      <c r="H34" s="7">
        <v>0.82</v>
      </c>
      <c r="I34" s="7">
        <v>0.18</v>
      </c>
    </row>
    <row r="35" spans="1:9" x14ac:dyDescent="0.35">
      <c r="A35" s="4" t="s">
        <v>69</v>
      </c>
      <c r="B35" s="6">
        <v>2535</v>
      </c>
      <c r="C35" s="7">
        <v>0.22</v>
      </c>
      <c r="D35" s="6">
        <v>1815</v>
      </c>
      <c r="E35" s="6">
        <v>1555</v>
      </c>
      <c r="F35" s="6">
        <v>255</v>
      </c>
      <c r="G35" s="7">
        <v>0.23</v>
      </c>
      <c r="H35" s="7">
        <v>0.86</v>
      </c>
      <c r="I35" s="7">
        <v>0.14000000000000001</v>
      </c>
    </row>
    <row r="36" spans="1:9" x14ac:dyDescent="0.35">
      <c r="A36" s="4" t="s">
        <v>70</v>
      </c>
      <c r="B36" s="6">
        <v>0</v>
      </c>
      <c r="C36" s="7">
        <v>0</v>
      </c>
      <c r="D36" s="6">
        <v>0</v>
      </c>
      <c r="E36" s="6">
        <v>0</v>
      </c>
      <c r="F36" s="6">
        <v>0</v>
      </c>
      <c r="G36" s="7">
        <v>0</v>
      </c>
      <c r="H36" s="7">
        <v>0</v>
      </c>
      <c r="I36" s="7">
        <v>0</v>
      </c>
    </row>
    <row r="37" spans="1:9" x14ac:dyDescent="0.35">
      <c r="A37" s="8" t="s">
        <v>71</v>
      </c>
      <c r="B37" s="9">
        <v>11525</v>
      </c>
      <c r="C37" s="10">
        <v>1</v>
      </c>
      <c r="D37" s="9">
        <v>7860</v>
      </c>
      <c r="E37" s="9">
        <v>6565</v>
      </c>
      <c r="F37" s="9">
        <v>1295</v>
      </c>
      <c r="G37" s="10">
        <v>1</v>
      </c>
      <c r="H37" s="10">
        <v>0.84</v>
      </c>
      <c r="I37" s="10">
        <v>0.16</v>
      </c>
    </row>
    <row r="38" spans="1:9" x14ac:dyDescent="0.35">
      <c r="A38" s="4"/>
    </row>
    <row r="39" spans="1:9" x14ac:dyDescent="0.35">
      <c r="A39" s="11" t="s">
        <v>109</v>
      </c>
    </row>
    <row r="40" spans="1:9" ht="124" x14ac:dyDescent="0.35">
      <c r="A40" s="3" t="s">
        <v>102</v>
      </c>
      <c r="B40" s="5" t="s">
        <v>55</v>
      </c>
      <c r="C40" s="5" t="s">
        <v>56</v>
      </c>
      <c r="D40" s="5" t="s">
        <v>57</v>
      </c>
      <c r="E40" s="5" t="s">
        <v>58</v>
      </c>
      <c r="F40" s="5" t="s">
        <v>59</v>
      </c>
      <c r="G40" s="5" t="s">
        <v>60</v>
      </c>
      <c r="H40" s="5" t="s">
        <v>61</v>
      </c>
      <c r="I40" s="5" t="s">
        <v>62</v>
      </c>
    </row>
    <row r="41" spans="1:9" x14ac:dyDescent="0.35">
      <c r="A41" s="4" t="s">
        <v>103</v>
      </c>
      <c r="B41" s="6">
        <v>4585</v>
      </c>
      <c r="C41" s="7">
        <v>0.34</v>
      </c>
      <c r="D41" s="6">
        <v>3635</v>
      </c>
      <c r="E41" s="6">
        <v>2935</v>
      </c>
      <c r="F41" s="6">
        <v>695</v>
      </c>
      <c r="G41" s="7">
        <v>0.34</v>
      </c>
      <c r="H41" s="7">
        <v>0.81</v>
      </c>
      <c r="I41" s="7">
        <v>0.19</v>
      </c>
    </row>
    <row r="42" spans="1:9" x14ac:dyDescent="0.35">
      <c r="A42" s="4" t="s">
        <v>104</v>
      </c>
      <c r="B42" s="6">
        <v>7205</v>
      </c>
      <c r="C42" s="7">
        <v>0.53</v>
      </c>
      <c r="D42" s="6">
        <v>5765</v>
      </c>
      <c r="E42" s="6">
        <v>4705</v>
      </c>
      <c r="F42" s="6">
        <v>1060</v>
      </c>
      <c r="G42" s="7">
        <v>0.53</v>
      </c>
      <c r="H42" s="7">
        <v>0.82</v>
      </c>
      <c r="I42" s="7">
        <v>0.18</v>
      </c>
    </row>
    <row r="43" spans="1:9" x14ac:dyDescent="0.35">
      <c r="A43" s="4" t="s">
        <v>69</v>
      </c>
      <c r="B43" s="6">
        <v>1855</v>
      </c>
      <c r="C43" s="7">
        <v>0.14000000000000001</v>
      </c>
      <c r="D43" s="6">
        <v>1420</v>
      </c>
      <c r="E43" s="6">
        <v>1185</v>
      </c>
      <c r="F43" s="6">
        <v>235</v>
      </c>
      <c r="G43" s="7">
        <v>0.13</v>
      </c>
      <c r="H43" s="7">
        <v>0.84</v>
      </c>
      <c r="I43" s="7">
        <v>0.17</v>
      </c>
    </row>
    <row r="44" spans="1:9" x14ac:dyDescent="0.35">
      <c r="A44" s="4" t="s">
        <v>70</v>
      </c>
      <c r="B44" s="6">
        <v>5</v>
      </c>
      <c r="C44" s="7">
        <v>0</v>
      </c>
      <c r="D44" s="6">
        <v>5</v>
      </c>
      <c r="E44" s="6">
        <v>5</v>
      </c>
      <c r="F44" s="6">
        <v>0</v>
      </c>
      <c r="G44" s="7">
        <v>0</v>
      </c>
      <c r="H44" s="7">
        <v>1</v>
      </c>
      <c r="I44" s="7">
        <v>0</v>
      </c>
    </row>
    <row r="45" spans="1:9" x14ac:dyDescent="0.35">
      <c r="A45" s="8" t="s">
        <v>71</v>
      </c>
      <c r="B45" s="9">
        <v>13645</v>
      </c>
      <c r="C45" s="10">
        <v>1</v>
      </c>
      <c r="D45" s="9">
        <v>10820</v>
      </c>
      <c r="E45" s="9">
        <v>8825</v>
      </c>
      <c r="F45" s="9">
        <v>1990</v>
      </c>
      <c r="G45" s="10">
        <v>1</v>
      </c>
      <c r="H45" s="10">
        <v>0.82</v>
      </c>
      <c r="I45" s="10">
        <v>0.18</v>
      </c>
    </row>
    <row r="46" spans="1:9" x14ac:dyDescent="0.35">
      <c r="A46" s="4"/>
    </row>
    <row r="47" spans="1:9" x14ac:dyDescent="0.35">
      <c r="A47" s="11" t="s">
        <v>110</v>
      </c>
    </row>
    <row r="48" spans="1:9" ht="124" x14ac:dyDescent="0.35">
      <c r="A48" s="3" t="s">
        <v>102</v>
      </c>
      <c r="B48" s="5" t="s">
        <v>55</v>
      </c>
      <c r="C48" s="5" t="s">
        <v>56</v>
      </c>
      <c r="D48" s="5" t="s">
        <v>57</v>
      </c>
      <c r="E48" s="5" t="s">
        <v>58</v>
      </c>
      <c r="F48" s="5" t="s">
        <v>59</v>
      </c>
      <c r="G48" s="5" t="s">
        <v>60</v>
      </c>
      <c r="H48" s="5" t="s">
        <v>61</v>
      </c>
      <c r="I48" s="5" t="s">
        <v>62</v>
      </c>
    </row>
    <row r="49" spans="1:9" x14ac:dyDescent="0.35">
      <c r="A49" s="4" t="s">
        <v>103</v>
      </c>
      <c r="B49" s="6">
        <v>2090</v>
      </c>
      <c r="C49" s="7">
        <v>0.28000000000000003</v>
      </c>
      <c r="D49" s="6">
        <v>1900</v>
      </c>
      <c r="E49" s="6">
        <v>1565</v>
      </c>
      <c r="F49" s="6">
        <v>335</v>
      </c>
      <c r="G49" s="7">
        <v>0.28000000000000003</v>
      </c>
      <c r="H49" s="7">
        <v>0.82</v>
      </c>
      <c r="I49" s="7">
        <v>0.18</v>
      </c>
    </row>
    <row r="50" spans="1:9" x14ac:dyDescent="0.35">
      <c r="A50" s="4" t="s">
        <v>104</v>
      </c>
      <c r="B50" s="6">
        <v>2510</v>
      </c>
      <c r="C50" s="7">
        <v>0.33</v>
      </c>
      <c r="D50" s="6">
        <v>2220</v>
      </c>
      <c r="E50" s="6">
        <v>1730</v>
      </c>
      <c r="F50" s="6">
        <v>495</v>
      </c>
      <c r="G50" s="7">
        <v>0.33</v>
      </c>
      <c r="H50" s="7">
        <v>0.78</v>
      </c>
      <c r="I50" s="7">
        <v>0.22</v>
      </c>
    </row>
    <row r="51" spans="1:9" x14ac:dyDescent="0.35">
      <c r="A51" s="4" t="s">
        <v>69</v>
      </c>
      <c r="B51" s="6">
        <v>2915</v>
      </c>
      <c r="C51" s="7">
        <v>0.39</v>
      </c>
      <c r="D51" s="6">
        <v>2710</v>
      </c>
      <c r="E51" s="6">
        <v>2330</v>
      </c>
      <c r="F51" s="6">
        <v>385</v>
      </c>
      <c r="G51" s="7">
        <v>0.4</v>
      </c>
      <c r="H51" s="7">
        <v>0.86</v>
      </c>
      <c r="I51" s="7">
        <v>0.14000000000000001</v>
      </c>
    </row>
    <row r="52" spans="1:9" x14ac:dyDescent="0.35">
      <c r="A52" s="4" t="s">
        <v>70</v>
      </c>
      <c r="B52" s="6">
        <v>0</v>
      </c>
      <c r="C52" s="7">
        <v>0</v>
      </c>
      <c r="D52" s="6">
        <v>0</v>
      </c>
      <c r="E52" s="6">
        <v>0</v>
      </c>
      <c r="F52" s="6">
        <v>0</v>
      </c>
      <c r="G52" s="7">
        <v>0</v>
      </c>
      <c r="H52" s="7">
        <v>0</v>
      </c>
      <c r="I52" s="7">
        <v>0</v>
      </c>
    </row>
    <row r="53" spans="1:9" x14ac:dyDescent="0.35">
      <c r="A53" s="8" t="s">
        <v>71</v>
      </c>
      <c r="B53" s="9">
        <v>7520</v>
      </c>
      <c r="C53" s="10">
        <v>1</v>
      </c>
      <c r="D53" s="9">
        <v>6830</v>
      </c>
      <c r="E53" s="9">
        <v>5620</v>
      </c>
      <c r="F53" s="9">
        <v>1210</v>
      </c>
      <c r="G53" s="10">
        <v>1</v>
      </c>
      <c r="H53" s="10">
        <v>0.82</v>
      </c>
      <c r="I53" s="10">
        <v>0.18</v>
      </c>
    </row>
    <row r="54" spans="1:9" x14ac:dyDescent="0.35">
      <c r="A54" s="4"/>
    </row>
    <row r="55" spans="1:9" x14ac:dyDescent="0.35">
      <c r="A55" s="11" t="s">
        <v>111</v>
      </c>
    </row>
    <row r="56" spans="1:9" ht="124" x14ac:dyDescent="0.35">
      <c r="A56" s="3" t="s">
        <v>102</v>
      </c>
      <c r="B56" s="5" t="s">
        <v>55</v>
      </c>
      <c r="C56" s="5" t="s">
        <v>56</v>
      </c>
      <c r="D56" s="5" t="s">
        <v>57</v>
      </c>
      <c r="E56" s="5" t="s">
        <v>58</v>
      </c>
      <c r="F56" s="5" t="s">
        <v>59</v>
      </c>
      <c r="G56" s="5" t="s">
        <v>60</v>
      </c>
      <c r="H56" s="5" t="s">
        <v>61</v>
      </c>
      <c r="I56" s="5" t="s">
        <v>62</v>
      </c>
    </row>
    <row r="57" spans="1:9" x14ac:dyDescent="0.35">
      <c r="A57" s="4" t="s">
        <v>103</v>
      </c>
      <c r="B57" s="6">
        <v>345</v>
      </c>
      <c r="C57" s="7">
        <v>0.21</v>
      </c>
      <c r="D57" s="6">
        <v>325</v>
      </c>
      <c r="E57" s="6">
        <v>130</v>
      </c>
      <c r="F57" s="6">
        <v>200</v>
      </c>
      <c r="G57" s="7">
        <v>0.21</v>
      </c>
      <c r="H57" s="7">
        <v>0.39</v>
      </c>
      <c r="I57" s="7">
        <v>0.61</v>
      </c>
    </row>
    <row r="58" spans="1:9" x14ac:dyDescent="0.35">
      <c r="A58" s="4" t="s">
        <v>104</v>
      </c>
      <c r="B58" s="6">
        <v>1115</v>
      </c>
      <c r="C58" s="7">
        <v>0.69</v>
      </c>
      <c r="D58" s="6">
        <v>1080</v>
      </c>
      <c r="E58" s="6">
        <v>430</v>
      </c>
      <c r="F58" s="6">
        <v>655</v>
      </c>
      <c r="G58" s="7">
        <v>0.69</v>
      </c>
      <c r="H58" s="7">
        <v>0.4</v>
      </c>
      <c r="I58" s="7">
        <v>0.6</v>
      </c>
    </row>
    <row r="59" spans="1:9" x14ac:dyDescent="0.35">
      <c r="A59" s="4" t="s">
        <v>69</v>
      </c>
      <c r="B59" s="6">
        <v>160</v>
      </c>
      <c r="C59" s="7">
        <v>0.1</v>
      </c>
      <c r="D59" s="6">
        <v>155</v>
      </c>
      <c r="E59" s="6">
        <v>80</v>
      </c>
      <c r="F59" s="6">
        <v>70</v>
      </c>
      <c r="G59" s="7">
        <v>0.1</v>
      </c>
      <c r="H59" s="7">
        <v>0.53</v>
      </c>
      <c r="I59" s="7">
        <v>0.47</v>
      </c>
    </row>
    <row r="60" spans="1:9" x14ac:dyDescent="0.35">
      <c r="A60" s="4" t="s">
        <v>70</v>
      </c>
      <c r="B60" s="6">
        <v>0</v>
      </c>
      <c r="C60" s="7">
        <v>0</v>
      </c>
      <c r="D60" s="6">
        <v>0</v>
      </c>
      <c r="E60" s="6">
        <v>0</v>
      </c>
      <c r="F60" s="6">
        <v>0</v>
      </c>
      <c r="G60" s="7">
        <v>0</v>
      </c>
      <c r="H60" s="7">
        <v>0</v>
      </c>
      <c r="I60" s="7">
        <v>0</v>
      </c>
    </row>
    <row r="61" spans="1:9" x14ac:dyDescent="0.35">
      <c r="A61" s="8" t="s">
        <v>71</v>
      </c>
      <c r="B61" s="9">
        <v>1615</v>
      </c>
      <c r="C61" s="10">
        <v>1</v>
      </c>
      <c r="D61" s="9">
        <v>1560</v>
      </c>
      <c r="E61" s="9">
        <v>635</v>
      </c>
      <c r="F61" s="9">
        <v>925</v>
      </c>
      <c r="G61" s="10">
        <v>1</v>
      </c>
      <c r="H61" s="10">
        <v>0.41</v>
      </c>
      <c r="I61" s="10">
        <v>0.59</v>
      </c>
    </row>
    <row r="62" spans="1:9" x14ac:dyDescent="0.35">
      <c r="A62" s="4"/>
    </row>
    <row r="63" spans="1:9" x14ac:dyDescent="0.35">
      <c r="A63" s="11" t="s">
        <v>112</v>
      </c>
    </row>
    <row r="64" spans="1:9" ht="124" x14ac:dyDescent="0.35">
      <c r="A64" s="3" t="s">
        <v>102</v>
      </c>
      <c r="B64" s="5" t="s">
        <v>55</v>
      </c>
      <c r="C64" s="5" t="s">
        <v>56</v>
      </c>
      <c r="D64" s="5" t="s">
        <v>57</v>
      </c>
      <c r="E64" s="5" t="s">
        <v>58</v>
      </c>
      <c r="F64" s="5" t="s">
        <v>59</v>
      </c>
      <c r="G64" s="5" t="s">
        <v>60</v>
      </c>
      <c r="H64" s="5" t="s">
        <v>61</v>
      </c>
      <c r="I64" s="5" t="s">
        <v>62</v>
      </c>
    </row>
    <row r="65" spans="1:9" x14ac:dyDescent="0.35">
      <c r="A65" s="4" t="s">
        <v>103</v>
      </c>
      <c r="B65" s="6">
        <v>485</v>
      </c>
      <c r="C65" s="7">
        <v>0.8</v>
      </c>
      <c r="D65" s="6">
        <v>415</v>
      </c>
      <c r="E65" s="6">
        <v>355</v>
      </c>
      <c r="F65" s="6">
        <v>65</v>
      </c>
      <c r="G65" s="7">
        <v>0.81</v>
      </c>
      <c r="H65" s="7">
        <v>0.85</v>
      </c>
      <c r="I65" s="7">
        <v>0.15</v>
      </c>
    </row>
    <row r="66" spans="1:9" x14ac:dyDescent="0.35">
      <c r="A66" s="4" t="s">
        <v>104</v>
      </c>
      <c r="B66" s="6">
        <v>95</v>
      </c>
      <c r="C66" s="7">
        <v>0.15</v>
      </c>
      <c r="D66" s="6">
        <v>70</v>
      </c>
      <c r="E66" s="6">
        <v>55</v>
      </c>
      <c r="F66" s="6">
        <v>15</v>
      </c>
      <c r="G66" s="7">
        <v>0.14000000000000001</v>
      </c>
      <c r="H66" s="7">
        <v>0.76</v>
      </c>
      <c r="I66" s="7">
        <v>0.24</v>
      </c>
    </row>
    <row r="67" spans="1:9" x14ac:dyDescent="0.35">
      <c r="A67" s="4" t="s">
        <v>69</v>
      </c>
      <c r="B67" s="6">
        <v>30</v>
      </c>
      <c r="C67" s="7">
        <v>0.05</v>
      </c>
      <c r="D67" s="6">
        <v>25</v>
      </c>
      <c r="E67" s="6" t="s">
        <v>76</v>
      </c>
      <c r="F67" s="6" t="s">
        <v>76</v>
      </c>
      <c r="G67" s="7">
        <v>0.05</v>
      </c>
      <c r="H67" s="6" t="s">
        <v>76</v>
      </c>
      <c r="I67" s="7" t="s">
        <v>76</v>
      </c>
    </row>
    <row r="68" spans="1:9" x14ac:dyDescent="0.35">
      <c r="A68" s="4" t="s">
        <v>70</v>
      </c>
      <c r="B68" s="6" t="s">
        <v>72</v>
      </c>
      <c r="C68" s="7">
        <v>0</v>
      </c>
      <c r="D68" s="6" t="s">
        <v>72</v>
      </c>
      <c r="E68" s="6">
        <v>0</v>
      </c>
      <c r="F68" s="6" t="s">
        <v>72</v>
      </c>
      <c r="G68" s="7">
        <v>0</v>
      </c>
      <c r="H68" s="7">
        <v>0</v>
      </c>
      <c r="I68" s="7">
        <v>1</v>
      </c>
    </row>
    <row r="69" spans="1:9" x14ac:dyDescent="0.35">
      <c r="A69" s="8" t="s">
        <v>71</v>
      </c>
      <c r="B69" s="9">
        <v>610</v>
      </c>
      <c r="C69" s="10">
        <v>1</v>
      </c>
      <c r="D69" s="9">
        <v>510</v>
      </c>
      <c r="E69" s="9">
        <v>430</v>
      </c>
      <c r="F69" s="9">
        <v>85</v>
      </c>
      <c r="G69" s="10">
        <v>1</v>
      </c>
      <c r="H69" s="10">
        <v>0.84</v>
      </c>
      <c r="I69" s="10">
        <v>0.16</v>
      </c>
    </row>
    <row r="70" spans="1:9" x14ac:dyDescent="0.35">
      <c r="A70" s="4"/>
    </row>
    <row r="71" spans="1:9" x14ac:dyDescent="0.35">
      <c r="A71" s="11" t="s">
        <v>113</v>
      </c>
    </row>
    <row r="72" spans="1:9" ht="124" x14ac:dyDescent="0.35">
      <c r="A72" s="3" t="s">
        <v>102</v>
      </c>
      <c r="B72" s="5" t="s">
        <v>55</v>
      </c>
      <c r="C72" s="5" t="s">
        <v>56</v>
      </c>
      <c r="D72" s="5" t="s">
        <v>57</v>
      </c>
      <c r="E72" s="5" t="s">
        <v>58</v>
      </c>
      <c r="F72" s="5" t="s">
        <v>59</v>
      </c>
      <c r="G72" s="5" t="s">
        <v>60</v>
      </c>
      <c r="H72" s="5" t="s">
        <v>61</v>
      </c>
      <c r="I72" s="5" t="s">
        <v>62</v>
      </c>
    </row>
    <row r="73" spans="1:9" x14ac:dyDescent="0.35">
      <c r="A73" s="4" t="s">
        <v>103</v>
      </c>
      <c r="B73" s="6">
        <v>4410</v>
      </c>
      <c r="C73" s="7">
        <v>0.2</v>
      </c>
      <c r="D73" s="6">
        <v>4320</v>
      </c>
      <c r="E73" s="6">
        <v>3560</v>
      </c>
      <c r="F73" s="6">
        <v>760</v>
      </c>
      <c r="G73" s="7">
        <v>0.2</v>
      </c>
      <c r="H73" s="7">
        <v>0.82</v>
      </c>
      <c r="I73" s="7">
        <v>0.18</v>
      </c>
    </row>
    <row r="74" spans="1:9" x14ac:dyDescent="0.35">
      <c r="A74" s="4" t="s">
        <v>104</v>
      </c>
      <c r="B74" s="6">
        <v>15225</v>
      </c>
      <c r="C74" s="7">
        <v>0.68</v>
      </c>
      <c r="D74" s="6">
        <v>14995</v>
      </c>
      <c r="E74" s="6">
        <v>11600</v>
      </c>
      <c r="F74" s="6">
        <v>3395</v>
      </c>
      <c r="G74" s="7">
        <v>0.68</v>
      </c>
      <c r="H74" s="7">
        <v>0.77</v>
      </c>
      <c r="I74" s="7">
        <v>0.23</v>
      </c>
    </row>
    <row r="75" spans="1:9" x14ac:dyDescent="0.35">
      <c r="A75" s="4" t="s">
        <v>69</v>
      </c>
      <c r="B75" s="6">
        <v>2775</v>
      </c>
      <c r="C75" s="7">
        <v>0.12</v>
      </c>
      <c r="D75" s="6">
        <v>2720</v>
      </c>
      <c r="E75" s="6">
        <v>2285</v>
      </c>
      <c r="F75" s="6">
        <v>435</v>
      </c>
      <c r="G75" s="7">
        <v>0.12</v>
      </c>
      <c r="H75" s="7">
        <v>0.84</v>
      </c>
      <c r="I75" s="7">
        <v>0.16</v>
      </c>
    </row>
    <row r="76" spans="1:9" x14ac:dyDescent="0.35">
      <c r="A76" s="4" t="s">
        <v>70</v>
      </c>
      <c r="B76" s="6">
        <v>0</v>
      </c>
      <c r="C76" s="7">
        <v>0</v>
      </c>
      <c r="D76" s="6">
        <v>0</v>
      </c>
      <c r="E76" s="6">
        <v>0</v>
      </c>
      <c r="F76" s="6">
        <v>0</v>
      </c>
      <c r="G76" s="7">
        <v>0</v>
      </c>
      <c r="H76" s="7">
        <v>0</v>
      </c>
      <c r="I76" s="7">
        <v>0</v>
      </c>
    </row>
    <row r="77" spans="1:9" x14ac:dyDescent="0.35">
      <c r="A77" s="8" t="s">
        <v>71</v>
      </c>
      <c r="B77" s="9">
        <v>22410</v>
      </c>
      <c r="C77" s="10">
        <v>1</v>
      </c>
      <c r="D77" s="9">
        <v>22040</v>
      </c>
      <c r="E77" s="9">
        <v>17445</v>
      </c>
      <c r="F77" s="9">
        <v>4595</v>
      </c>
      <c r="G77" s="10">
        <v>1</v>
      </c>
      <c r="H77" s="10">
        <v>0.79</v>
      </c>
      <c r="I77" s="10">
        <v>0.21</v>
      </c>
    </row>
    <row r="78" spans="1:9" x14ac:dyDescent="0.35">
      <c r="A78" s="4"/>
    </row>
    <row r="79" spans="1:9" x14ac:dyDescent="0.35">
      <c r="A79" s="11" t="s">
        <v>114</v>
      </c>
    </row>
    <row r="80" spans="1:9" ht="124" x14ac:dyDescent="0.35">
      <c r="A80" s="3" t="s">
        <v>102</v>
      </c>
      <c r="B80" s="5" t="s">
        <v>55</v>
      </c>
      <c r="C80" s="5" t="s">
        <v>56</v>
      </c>
      <c r="D80" s="5" t="s">
        <v>57</v>
      </c>
      <c r="E80" s="5" t="s">
        <v>58</v>
      </c>
      <c r="F80" s="5" t="s">
        <v>59</v>
      </c>
      <c r="G80" s="5" t="s">
        <v>60</v>
      </c>
      <c r="H80" s="5" t="s">
        <v>61</v>
      </c>
      <c r="I80" s="5" t="s">
        <v>62</v>
      </c>
    </row>
    <row r="81" spans="1:9" x14ac:dyDescent="0.35">
      <c r="A81" s="4" t="s">
        <v>103</v>
      </c>
      <c r="B81" s="6">
        <v>725</v>
      </c>
      <c r="C81" s="7">
        <v>0.14000000000000001</v>
      </c>
      <c r="D81" s="6">
        <v>700</v>
      </c>
      <c r="E81" s="6">
        <v>545</v>
      </c>
      <c r="F81" s="6">
        <v>150</v>
      </c>
      <c r="G81" s="7">
        <v>0.14000000000000001</v>
      </c>
      <c r="H81" s="7">
        <v>0.78</v>
      </c>
      <c r="I81" s="7">
        <v>0.22</v>
      </c>
    </row>
    <row r="82" spans="1:9" x14ac:dyDescent="0.35">
      <c r="A82" s="4" t="s">
        <v>104</v>
      </c>
      <c r="B82" s="6">
        <v>3865</v>
      </c>
      <c r="C82" s="7">
        <v>0.75</v>
      </c>
      <c r="D82" s="6">
        <v>3720</v>
      </c>
      <c r="E82" s="6">
        <v>2815</v>
      </c>
      <c r="F82" s="6">
        <v>905</v>
      </c>
      <c r="G82" s="7">
        <v>0.75</v>
      </c>
      <c r="H82" s="7">
        <v>0.76</v>
      </c>
      <c r="I82" s="7">
        <v>0.24</v>
      </c>
    </row>
    <row r="83" spans="1:9" x14ac:dyDescent="0.35">
      <c r="A83" s="4" t="s">
        <v>69</v>
      </c>
      <c r="B83" s="6">
        <v>555</v>
      </c>
      <c r="C83" s="7">
        <v>0.11</v>
      </c>
      <c r="D83" s="6">
        <v>525</v>
      </c>
      <c r="E83" s="6">
        <v>415</v>
      </c>
      <c r="F83" s="6">
        <v>115</v>
      </c>
      <c r="G83" s="7">
        <v>0.11</v>
      </c>
      <c r="H83" s="7">
        <v>0.79</v>
      </c>
      <c r="I83" s="7">
        <v>0.21</v>
      </c>
    </row>
    <row r="84" spans="1:9" x14ac:dyDescent="0.35">
      <c r="A84" s="4" t="s">
        <v>70</v>
      </c>
      <c r="B84" s="6" t="s">
        <v>72</v>
      </c>
      <c r="C84" s="7">
        <v>0</v>
      </c>
      <c r="D84" s="6" t="s">
        <v>72</v>
      </c>
      <c r="E84" s="6" t="s">
        <v>72</v>
      </c>
      <c r="F84" s="6">
        <v>0</v>
      </c>
      <c r="G84" s="7">
        <v>0</v>
      </c>
      <c r="H84" s="7">
        <v>1</v>
      </c>
      <c r="I84" s="7">
        <v>0</v>
      </c>
    </row>
    <row r="85" spans="1:9" x14ac:dyDescent="0.35">
      <c r="A85" s="8" t="s">
        <v>71</v>
      </c>
      <c r="B85" s="9">
        <v>5140</v>
      </c>
      <c r="C85" s="10">
        <v>1</v>
      </c>
      <c r="D85" s="9">
        <v>4945</v>
      </c>
      <c r="E85" s="9">
        <v>3775</v>
      </c>
      <c r="F85" s="9">
        <v>1170</v>
      </c>
      <c r="G85" s="10">
        <v>1</v>
      </c>
      <c r="H85" s="10">
        <v>0.76</v>
      </c>
      <c r="I85" s="10">
        <v>0.24</v>
      </c>
    </row>
    <row r="86" spans="1:9" x14ac:dyDescent="0.35">
      <c r="A86" s="4" t="s">
        <v>21</v>
      </c>
      <c r="B86" t="s">
        <v>22</v>
      </c>
    </row>
    <row r="87" spans="1:9" ht="15.75" customHeight="1" x14ac:dyDescent="0.35">
      <c r="A87" s="4" t="s">
        <v>23</v>
      </c>
      <c r="B87" t="s">
        <v>24</v>
      </c>
    </row>
    <row r="88" spans="1:9" ht="15.75" customHeight="1" x14ac:dyDescent="0.35">
      <c r="A88" s="4" t="s">
        <v>25</v>
      </c>
      <c r="B88" t="s">
        <v>26</v>
      </c>
    </row>
    <row r="89" spans="1:9" ht="15.75" customHeight="1" x14ac:dyDescent="0.35">
      <c r="A89" s="4" t="s">
        <v>27</v>
      </c>
      <c r="B89" t="s">
        <v>28</v>
      </c>
    </row>
    <row r="90" spans="1:9" x14ac:dyDescent="0.35">
      <c r="A90" s="4" t="s">
        <v>29</v>
      </c>
      <c r="B90" t="s">
        <v>30</v>
      </c>
    </row>
    <row r="91" spans="1:9" x14ac:dyDescent="0.35">
      <c r="A91" s="4" t="s">
        <v>31</v>
      </c>
      <c r="B91" t="s">
        <v>32</v>
      </c>
    </row>
    <row r="92" spans="1:9" x14ac:dyDescent="0.35">
      <c r="A92" s="4" t="s">
        <v>36</v>
      </c>
      <c r="B92" t="s">
        <v>37</v>
      </c>
    </row>
    <row r="93" spans="1:9" x14ac:dyDescent="0.35">
      <c r="A93" s="4" t="s">
        <v>44</v>
      </c>
      <c r="B93" t="s">
        <v>45</v>
      </c>
    </row>
    <row r="94" spans="1:9" x14ac:dyDescent="0.35">
      <c r="A94" s="4" t="s">
        <v>46</v>
      </c>
      <c r="B94" t="s">
        <v>47</v>
      </c>
    </row>
    <row r="95" spans="1:9" x14ac:dyDescent="0.35">
      <c r="A95" s="4"/>
    </row>
    <row r="96" spans="1:9"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3"/>
  <sheetViews>
    <sheetView showGridLines="0" workbookViewId="0"/>
  </sheetViews>
  <sheetFormatPr defaultColWidth="11.53515625" defaultRowHeight="15.5" x14ac:dyDescent="0.35"/>
  <cols>
    <col min="1" max="1" width="35.69140625" customWidth="1"/>
    <col min="2" max="9" width="12.69140625" customWidth="1"/>
  </cols>
  <sheetData>
    <row r="1" spans="1:9" ht="19.5" x14ac:dyDescent="0.45">
      <c r="A1" s="1" t="s">
        <v>115</v>
      </c>
    </row>
    <row r="2" spans="1:9" x14ac:dyDescent="0.35">
      <c r="A2" t="s">
        <v>49</v>
      </c>
    </row>
    <row r="3" spans="1:9" x14ac:dyDescent="0.35">
      <c r="A3" t="s">
        <v>50</v>
      </c>
    </row>
    <row r="4" spans="1:9" x14ac:dyDescent="0.35">
      <c r="A4" t="s">
        <v>116</v>
      </c>
    </row>
    <row r="5" spans="1:9" x14ac:dyDescent="0.35">
      <c r="A5" t="s">
        <v>52</v>
      </c>
    </row>
    <row r="6" spans="1:9" x14ac:dyDescent="0.35">
      <c r="A6" t="s">
        <v>53</v>
      </c>
    </row>
    <row r="7" spans="1:9" x14ac:dyDescent="0.35">
      <c r="A7" s="11" t="s">
        <v>127</v>
      </c>
    </row>
    <row r="8" spans="1:9" ht="124" x14ac:dyDescent="0.35">
      <c r="A8" s="3" t="s">
        <v>117</v>
      </c>
      <c r="B8" s="5" t="s">
        <v>55</v>
      </c>
      <c r="C8" s="5" t="s">
        <v>56</v>
      </c>
      <c r="D8" s="5" t="s">
        <v>57</v>
      </c>
      <c r="E8" s="5" t="s">
        <v>58</v>
      </c>
      <c r="F8" s="5" t="s">
        <v>59</v>
      </c>
      <c r="G8" s="5" t="s">
        <v>60</v>
      </c>
      <c r="H8" s="5" t="s">
        <v>61</v>
      </c>
      <c r="I8" s="5" t="s">
        <v>62</v>
      </c>
    </row>
    <row r="9" spans="1:9" x14ac:dyDescent="0.35">
      <c r="A9" s="4" t="s">
        <v>118</v>
      </c>
      <c r="B9" s="6">
        <v>5715</v>
      </c>
      <c r="C9" s="7">
        <v>0.08</v>
      </c>
      <c r="D9" s="6">
        <v>5090</v>
      </c>
      <c r="E9" s="6">
        <v>2820</v>
      </c>
      <c r="F9" s="6">
        <v>2270</v>
      </c>
      <c r="G9" s="7">
        <v>0.08</v>
      </c>
      <c r="H9" s="7">
        <v>0.55000000000000004</v>
      </c>
      <c r="I9" s="7">
        <v>0.45</v>
      </c>
    </row>
    <row r="10" spans="1:9" x14ac:dyDescent="0.35">
      <c r="A10" s="4" t="s">
        <v>119</v>
      </c>
      <c r="B10" s="6">
        <v>5135</v>
      </c>
      <c r="C10" s="7">
        <v>7.0000000000000007E-2</v>
      </c>
      <c r="D10" s="6">
        <v>4560</v>
      </c>
      <c r="E10" s="6">
        <v>2570</v>
      </c>
      <c r="F10" s="6">
        <v>1995</v>
      </c>
      <c r="G10" s="7">
        <v>7.0000000000000007E-2</v>
      </c>
      <c r="H10" s="7">
        <v>0.56000000000000005</v>
      </c>
      <c r="I10" s="7">
        <v>0.44</v>
      </c>
    </row>
    <row r="11" spans="1:9" x14ac:dyDescent="0.35">
      <c r="A11" s="4" t="s">
        <v>120</v>
      </c>
      <c r="B11" s="6">
        <v>35600</v>
      </c>
      <c r="C11" s="7">
        <v>0.49</v>
      </c>
      <c r="D11" s="6">
        <v>32275</v>
      </c>
      <c r="E11" s="6">
        <v>19460</v>
      </c>
      <c r="F11" s="6">
        <v>12815</v>
      </c>
      <c r="G11" s="7">
        <v>0.49</v>
      </c>
      <c r="H11" s="7">
        <v>0.6</v>
      </c>
      <c r="I11" s="7">
        <v>0.4</v>
      </c>
    </row>
    <row r="12" spans="1:9" x14ac:dyDescent="0.35">
      <c r="A12" s="4" t="s">
        <v>121</v>
      </c>
      <c r="B12" s="6">
        <v>17815</v>
      </c>
      <c r="C12" s="7">
        <v>0.24</v>
      </c>
      <c r="D12" s="6">
        <v>16125</v>
      </c>
      <c r="E12" s="6">
        <v>10075</v>
      </c>
      <c r="F12" s="6">
        <v>6050</v>
      </c>
      <c r="G12" s="7">
        <v>0.24</v>
      </c>
      <c r="H12" s="7">
        <v>0.62</v>
      </c>
      <c r="I12" s="7">
        <v>0.38</v>
      </c>
    </row>
    <row r="13" spans="1:9" x14ac:dyDescent="0.35">
      <c r="A13" s="4" t="s">
        <v>122</v>
      </c>
      <c r="B13" s="6">
        <v>25630</v>
      </c>
      <c r="C13" s="7">
        <v>0.35</v>
      </c>
      <c r="D13" s="6">
        <v>22930</v>
      </c>
      <c r="E13" s="6">
        <v>13600</v>
      </c>
      <c r="F13" s="6">
        <v>9330</v>
      </c>
      <c r="G13" s="7">
        <v>0.35</v>
      </c>
      <c r="H13" s="7">
        <v>0.59</v>
      </c>
      <c r="I13" s="7">
        <v>0.41</v>
      </c>
    </row>
    <row r="14" spans="1:9" x14ac:dyDescent="0.35">
      <c r="A14" s="4" t="s">
        <v>123</v>
      </c>
      <c r="B14" s="6">
        <v>24845</v>
      </c>
      <c r="C14" s="7">
        <v>0.34</v>
      </c>
      <c r="D14" s="6">
        <v>22330</v>
      </c>
      <c r="E14" s="6">
        <v>13365</v>
      </c>
      <c r="F14" s="6">
        <v>8965</v>
      </c>
      <c r="G14" s="7">
        <v>0.34</v>
      </c>
      <c r="H14" s="7">
        <v>0.6</v>
      </c>
      <c r="I14" s="7">
        <v>0.4</v>
      </c>
    </row>
    <row r="15" spans="1:9" x14ac:dyDescent="0.35">
      <c r="A15" s="4" t="s">
        <v>124</v>
      </c>
      <c r="B15" s="6">
        <v>29035</v>
      </c>
      <c r="C15" s="7">
        <v>0.4</v>
      </c>
      <c r="D15" s="6">
        <v>26360</v>
      </c>
      <c r="E15" s="6">
        <v>15110</v>
      </c>
      <c r="F15" s="6">
        <v>11250</v>
      </c>
      <c r="G15" s="7">
        <v>0.4</v>
      </c>
      <c r="H15" s="7">
        <v>0.56999999999999995</v>
      </c>
      <c r="I15" s="7">
        <v>0.43</v>
      </c>
    </row>
    <row r="16" spans="1:9" x14ac:dyDescent="0.35">
      <c r="A16" s="4" t="s">
        <v>125</v>
      </c>
      <c r="B16" s="6">
        <v>23570</v>
      </c>
      <c r="C16" s="7">
        <v>0.32</v>
      </c>
      <c r="D16" s="6">
        <v>21085</v>
      </c>
      <c r="E16" s="6">
        <v>12510</v>
      </c>
      <c r="F16" s="6">
        <v>8575</v>
      </c>
      <c r="G16" s="7">
        <v>0.32</v>
      </c>
      <c r="H16" s="7">
        <v>0.59</v>
      </c>
      <c r="I16" s="7">
        <v>0.41</v>
      </c>
    </row>
    <row r="17" spans="1:9" x14ac:dyDescent="0.35">
      <c r="A17" s="4" t="s">
        <v>178</v>
      </c>
      <c r="B17" s="6">
        <v>7320</v>
      </c>
      <c r="C17" s="7">
        <v>0.1</v>
      </c>
      <c r="D17" s="6">
        <v>6645</v>
      </c>
      <c r="E17" s="6">
        <v>3745</v>
      </c>
      <c r="F17" s="6">
        <v>2900</v>
      </c>
      <c r="G17" s="7">
        <v>0.1</v>
      </c>
      <c r="H17" s="7">
        <v>0.56000000000000005</v>
      </c>
      <c r="I17" s="7">
        <v>0.44</v>
      </c>
    </row>
    <row r="18" spans="1:9" x14ac:dyDescent="0.35">
      <c r="A18" s="4" t="s">
        <v>126</v>
      </c>
      <c r="B18" s="6">
        <v>5275</v>
      </c>
      <c r="C18" s="7">
        <v>7.0000000000000007E-2</v>
      </c>
      <c r="D18" s="6">
        <v>4820</v>
      </c>
      <c r="E18" s="6">
        <v>2665</v>
      </c>
      <c r="F18" s="6">
        <v>2150</v>
      </c>
      <c r="G18" s="7">
        <v>7.0000000000000007E-2</v>
      </c>
      <c r="H18" s="7">
        <v>0.55000000000000004</v>
      </c>
      <c r="I18" s="7">
        <v>0.45</v>
      </c>
    </row>
    <row r="19" spans="1:9" x14ac:dyDescent="0.35">
      <c r="A19" s="4" t="s">
        <v>69</v>
      </c>
      <c r="B19" s="6">
        <v>4745</v>
      </c>
      <c r="C19" s="7">
        <v>0.06</v>
      </c>
      <c r="D19" s="6">
        <v>4275</v>
      </c>
      <c r="E19" s="6">
        <v>2670</v>
      </c>
      <c r="F19" s="6">
        <v>1605</v>
      </c>
      <c r="G19" s="7">
        <v>0.06</v>
      </c>
      <c r="H19" s="7">
        <v>0.62</v>
      </c>
      <c r="I19" s="7">
        <v>0.38</v>
      </c>
    </row>
    <row r="21" spans="1:9" x14ac:dyDescent="0.35">
      <c r="A21" s="11" t="s">
        <v>128</v>
      </c>
    </row>
    <row r="22" spans="1:9" ht="124" x14ac:dyDescent="0.35">
      <c r="A22" s="3" t="s">
        <v>117</v>
      </c>
      <c r="B22" s="5" t="s">
        <v>55</v>
      </c>
      <c r="C22" s="5" t="s">
        <v>56</v>
      </c>
      <c r="D22" s="5" t="s">
        <v>57</v>
      </c>
      <c r="E22" s="5" t="s">
        <v>58</v>
      </c>
      <c r="F22" s="5" t="s">
        <v>59</v>
      </c>
      <c r="G22" s="5" t="s">
        <v>60</v>
      </c>
      <c r="H22" s="5" t="s">
        <v>61</v>
      </c>
      <c r="I22" s="5" t="s">
        <v>62</v>
      </c>
    </row>
    <row r="23" spans="1:9" x14ac:dyDescent="0.35">
      <c r="A23" s="4" t="s">
        <v>118</v>
      </c>
      <c r="B23" s="6">
        <v>4905</v>
      </c>
      <c r="C23" s="7">
        <v>0.09</v>
      </c>
      <c r="D23" s="6">
        <v>4390</v>
      </c>
      <c r="E23" s="6">
        <v>2265</v>
      </c>
      <c r="F23" s="6">
        <v>2125</v>
      </c>
      <c r="G23" s="7">
        <v>0.09</v>
      </c>
      <c r="H23" s="7">
        <v>0.52</v>
      </c>
      <c r="I23" s="7">
        <v>0.48</v>
      </c>
    </row>
    <row r="24" spans="1:9" x14ac:dyDescent="0.35">
      <c r="A24" s="4" t="s">
        <v>119</v>
      </c>
      <c r="B24" s="6">
        <v>4215</v>
      </c>
      <c r="C24" s="7">
        <v>0.08</v>
      </c>
      <c r="D24" s="6">
        <v>3765</v>
      </c>
      <c r="E24" s="6">
        <v>1925</v>
      </c>
      <c r="F24" s="6">
        <v>1840</v>
      </c>
      <c r="G24" s="7">
        <v>0.08</v>
      </c>
      <c r="H24" s="7">
        <v>0.51</v>
      </c>
      <c r="I24" s="7">
        <v>0.49</v>
      </c>
    </row>
    <row r="25" spans="1:9" x14ac:dyDescent="0.35">
      <c r="A25" s="4" t="s">
        <v>120</v>
      </c>
      <c r="B25" s="6">
        <v>29075</v>
      </c>
      <c r="C25" s="7">
        <v>0.54</v>
      </c>
      <c r="D25" s="6">
        <v>26525</v>
      </c>
      <c r="E25" s="6">
        <v>14820</v>
      </c>
      <c r="F25" s="6">
        <v>11705</v>
      </c>
      <c r="G25" s="7">
        <v>0.54</v>
      </c>
      <c r="H25" s="7">
        <v>0.56000000000000005</v>
      </c>
      <c r="I25" s="7">
        <v>0.44</v>
      </c>
    </row>
    <row r="26" spans="1:9" x14ac:dyDescent="0.35">
      <c r="A26" s="4" t="s">
        <v>121</v>
      </c>
      <c r="B26" s="6">
        <v>15715</v>
      </c>
      <c r="C26" s="7">
        <v>0.28999999999999998</v>
      </c>
      <c r="D26" s="6">
        <v>14300</v>
      </c>
      <c r="E26" s="6">
        <v>8565</v>
      </c>
      <c r="F26" s="6">
        <v>5735</v>
      </c>
      <c r="G26" s="7">
        <v>0.28999999999999998</v>
      </c>
      <c r="H26" s="7">
        <v>0.6</v>
      </c>
      <c r="I26" s="7">
        <v>0.4</v>
      </c>
    </row>
    <row r="27" spans="1:9" x14ac:dyDescent="0.35">
      <c r="A27" s="4" t="s">
        <v>122</v>
      </c>
      <c r="B27" s="6">
        <v>21630</v>
      </c>
      <c r="C27" s="7">
        <v>0.4</v>
      </c>
      <c r="D27" s="6">
        <v>19420</v>
      </c>
      <c r="E27" s="6">
        <v>10805</v>
      </c>
      <c r="F27" s="6">
        <v>8610</v>
      </c>
      <c r="G27" s="7">
        <v>0.4</v>
      </c>
      <c r="H27" s="7">
        <v>0.56000000000000005</v>
      </c>
      <c r="I27" s="7">
        <v>0.44</v>
      </c>
    </row>
    <row r="28" spans="1:9" x14ac:dyDescent="0.35">
      <c r="A28" s="4" t="s">
        <v>123</v>
      </c>
      <c r="B28" s="6">
        <v>21350</v>
      </c>
      <c r="C28" s="7">
        <v>0.4</v>
      </c>
      <c r="D28" s="6">
        <v>19240</v>
      </c>
      <c r="E28" s="6">
        <v>10910</v>
      </c>
      <c r="F28" s="6">
        <v>8330</v>
      </c>
      <c r="G28" s="7">
        <v>0.39</v>
      </c>
      <c r="H28" s="7">
        <v>0.56999999999999995</v>
      </c>
      <c r="I28" s="7">
        <v>0.43</v>
      </c>
    </row>
    <row r="29" spans="1:9" x14ac:dyDescent="0.35">
      <c r="A29" s="4" t="s">
        <v>124</v>
      </c>
      <c r="B29" s="6">
        <v>25240</v>
      </c>
      <c r="C29" s="7">
        <v>0.47</v>
      </c>
      <c r="D29" s="6">
        <v>23035</v>
      </c>
      <c r="E29" s="6">
        <v>12445</v>
      </c>
      <c r="F29" s="6">
        <v>10595</v>
      </c>
      <c r="G29" s="7">
        <v>0.47</v>
      </c>
      <c r="H29" s="7">
        <v>0.54</v>
      </c>
      <c r="I29" s="7">
        <v>0.46</v>
      </c>
    </row>
    <row r="30" spans="1:9" x14ac:dyDescent="0.35">
      <c r="A30" s="4" t="s">
        <v>125</v>
      </c>
      <c r="B30" s="6">
        <v>19220</v>
      </c>
      <c r="C30" s="7">
        <v>0.36</v>
      </c>
      <c r="D30" s="6">
        <v>17265</v>
      </c>
      <c r="E30" s="6">
        <v>9485</v>
      </c>
      <c r="F30" s="6">
        <v>7780</v>
      </c>
      <c r="G30" s="7">
        <v>0.35</v>
      </c>
      <c r="H30" s="7">
        <v>0.55000000000000004</v>
      </c>
      <c r="I30" s="7">
        <v>0.45</v>
      </c>
    </row>
    <row r="31" spans="1:9" x14ac:dyDescent="0.35">
      <c r="A31" s="4" t="s">
        <v>178</v>
      </c>
      <c r="B31" s="6">
        <v>4050</v>
      </c>
      <c r="C31" s="7">
        <v>0.08</v>
      </c>
      <c r="D31" s="6">
        <v>3700</v>
      </c>
      <c r="E31" s="6">
        <v>1500</v>
      </c>
      <c r="F31" s="6">
        <v>2200</v>
      </c>
      <c r="G31" s="7">
        <v>0.08</v>
      </c>
      <c r="H31" s="7">
        <v>0.41</v>
      </c>
      <c r="I31" s="7">
        <v>0.59</v>
      </c>
    </row>
    <row r="32" spans="1:9" x14ac:dyDescent="0.35">
      <c r="A32" s="4" t="s">
        <v>126</v>
      </c>
      <c r="B32" s="6">
        <v>2215</v>
      </c>
      <c r="C32" s="7">
        <v>0.04</v>
      </c>
      <c r="D32" s="6">
        <v>2065</v>
      </c>
      <c r="E32" s="6">
        <v>535</v>
      </c>
      <c r="F32" s="6">
        <v>1530</v>
      </c>
      <c r="G32" s="7">
        <v>0.04</v>
      </c>
      <c r="H32" s="7">
        <v>0.26</v>
      </c>
      <c r="I32" s="7">
        <v>0.74</v>
      </c>
    </row>
    <row r="33" spans="1:9" x14ac:dyDescent="0.35">
      <c r="A33" s="4" t="s">
        <v>69</v>
      </c>
      <c r="B33" s="6">
        <v>2275</v>
      </c>
      <c r="C33" s="7">
        <v>0.04</v>
      </c>
      <c r="D33" s="6">
        <v>2085</v>
      </c>
      <c r="E33" s="6">
        <v>910</v>
      </c>
      <c r="F33" s="6">
        <v>1175</v>
      </c>
      <c r="G33" s="7">
        <v>0.04</v>
      </c>
      <c r="H33" s="7">
        <v>0.44</v>
      </c>
      <c r="I33" s="7">
        <v>0.56000000000000005</v>
      </c>
    </row>
    <row r="35" spans="1:9" x14ac:dyDescent="0.35">
      <c r="A35" s="11" t="s">
        <v>129</v>
      </c>
    </row>
    <row r="36" spans="1:9" ht="124" x14ac:dyDescent="0.35">
      <c r="A36" s="3" t="s">
        <v>117</v>
      </c>
      <c r="B36" s="5" t="s">
        <v>55</v>
      </c>
      <c r="C36" s="5" t="s">
        <v>56</v>
      </c>
      <c r="D36" s="5" t="s">
        <v>57</v>
      </c>
      <c r="E36" s="5" t="s">
        <v>58</v>
      </c>
      <c r="F36" s="5" t="s">
        <v>59</v>
      </c>
      <c r="G36" s="5" t="s">
        <v>60</v>
      </c>
      <c r="H36" s="5" t="s">
        <v>61</v>
      </c>
      <c r="I36" s="5" t="s">
        <v>62</v>
      </c>
    </row>
    <row r="37" spans="1:9" x14ac:dyDescent="0.35">
      <c r="A37" s="4" t="s">
        <v>118</v>
      </c>
      <c r="B37" s="6">
        <v>130</v>
      </c>
      <c r="C37" s="7">
        <v>0.03</v>
      </c>
      <c r="D37" s="6">
        <v>130</v>
      </c>
      <c r="E37" s="6">
        <v>80</v>
      </c>
      <c r="F37" s="6">
        <v>50</v>
      </c>
      <c r="G37" s="7">
        <v>0.03</v>
      </c>
      <c r="H37" s="7">
        <v>0.63</v>
      </c>
      <c r="I37" s="7">
        <v>0.37</v>
      </c>
    </row>
    <row r="38" spans="1:9" x14ac:dyDescent="0.35">
      <c r="A38" s="4" t="s">
        <v>119</v>
      </c>
      <c r="B38" s="6">
        <v>110</v>
      </c>
      <c r="C38" s="7">
        <v>0.03</v>
      </c>
      <c r="D38" s="6">
        <v>110</v>
      </c>
      <c r="E38" s="6">
        <v>75</v>
      </c>
      <c r="F38" s="6">
        <v>35</v>
      </c>
      <c r="G38" s="7">
        <v>0.03</v>
      </c>
      <c r="H38" s="7">
        <v>0.69</v>
      </c>
      <c r="I38" s="7">
        <v>0.31</v>
      </c>
    </row>
    <row r="39" spans="1:9" x14ac:dyDescent="0.35">
      <c r="A39" s="4" t="s">
        <v>120</v>
      </c>
      <c r="B39" s="6">
        <v>1165</v>
      </c>
      <c r="C39" s="7">
        <v>0.26</v>
      </c>
      <c r="D39" s="6">
        <v>1145</v>
      </c>
      <c r="E39" s="6">
        <v>820</v>
      </c>
      <c r="F39" s="6">
        <v>325</v>
      </c>
      <c r="G39" s="7">
        <v>0.26</v>
      </c>
      <c r="H39" s="7">
        <v>0.72</v>
      </c>
      <c r="I39" s="7">
        <v>0.28000000000000003</v>
      </c>
    </row>
    <row r="40" spans="1:9" x14ac:dyDescent="0.35">
      <c r="A40" s="4" t="s">
        <v>121</v>
      </c>
      <c r="B40" s="6">
        <v>280</v>
      </c>
      <c r="C40" s="7">
        <v>0.06</v>
      </c>
      <c r="D40" s="6">
        <v>275</v>
      </c>
      <c r="E40" s="6">
        <v>195</v>
      </c>
      <c r="F40" s="6">
        <v>80</v>
      </c>
      <c r="G40" s="7">
        <v>0.06</v>
      </c>
      <c r="H40" s="7">
        <v>0.71</v>
      </c>
      <c r="I40" s="7">
        <v>0.28999999999999998</v>
      </c>
    </row>
    <row r="41" spans="1:9" x14ac:dyDescent="0.35">
      <c r="A41" s="4" t="s">
        <v>122</v>
      </c>
      <c r="B41" s="6">
        <v>775</v>
      </c>
      <c r="C41" s="7">
        <v>0.18</v>
      </c>
      <c r="D41" s="6">
        <v>760</v>
      </c>
      <c r="E41" s="6">
        <v>530</v>
      </c>
      <c r="F41" s="6">
        <v>230</v>
      </c>
      <c r="G41" s="7">
        <v>0.18</v>
      </c>
      <c r="H41" s="7">
        <v>0.7</v>
      </c>
      <c r="I41" s="7">
        <v>0.3</v>
      </c>
    </row>
    <row r="42" spans="1:9" x14ac:dyDescent="0.35">
      <c r="A42" s="4" t="s">
        <v>123</v>
      </c>
      <c r="B42" s="6">
        <v>590</v>
      </c>
      <c r="C42" s="7">
        <v>0.13</v>
      </c>
      <c r="D42" s="6">
        <v>585</v>
      </c>
      <c r="E42" s="6">
        <v>390</v>
      </c>
      <c r="F42" s="6">
        <v>195</v>
      </c>
      <c r="G42" s="7">
        <v>0.13</v>
      </c>
      <c r="H42" s="7">
        <v>0.66</v>
      </c>
      <c r="I42" s="7">
        <v>0.34</v>
      </c>
    </row>
    <row r="43" spans="1:9" x14ac:dyDescent="0.35">
      <c r="A43" s="4" t="s">
        <v>124</v>
      </c>
      <c r="B43" s="6">
        <v>540</v>
      </c>
      <c r="C43" s="7">
        <v>0.12</v>
      </c>
      <c r="D43" s="6">
        <v>535</v>
      </c>
      <c r="E43" s="6">
        <v>365</v>
      </c>
      <c r="F43" s="6">
        <v>165</v>
      </c>
      <c r="G43" s="7">
        <v>0.12</v>
      </c>
      <c r="H43" s="7">
        <v>0.69</v>
      </c>
      <c r="I43" s="7">
        <v>0.31</v>
      </c>
    </row>
    <row r="44" spans="1:9" x14ac:dyDescent="0.35">
      <c r="A44" s="4" t="s">
        <v>125</v>
      </c>
      <c r="B44" s="6">
        <v>890</v>
      </c>
      <c r="C44" s="7">
        <v>0.2</v>
      </c>
      <c r="D44" s="6">
        <v>875</v>
      </c>
      <c r="E44" s="6">
        <v>650</v>
      </c>
      <c r="F44" s="6">
        <v>225</v>
      </c>
      <c r="G44" s="7">
        <v>0.2</v>
      </c>
      <c r="H44" s="7">
        <v>0.74</v>
      </c>
      <c r="I44" s="7">
        <v>0.26</v>
      </c>
    </row>
    <row r="45" spans="1:9" x14ac:dyDescent="0.35">
      <c r="A45" s="4" t="s">
        <v>178</v>
      </c>
      <c r="B45" s="6">
        <v>940</v>
      </c>
      <c r="C45" s="7">
        <v>0.21</v>
      </c>
      <c r="D45" s="6">
        <v>920</v>
      </c>
      <c r="E45" s="6">
        <v>640</v>
      </c>
      <c r="F45" s="6">
        <v>280</v>
      </c>
      <c r="G45" s="7">
        <v>0.21</v>
      </c>
      <c r="H45" s="7">
        <v>0.7</v>
      </c>
      <c r="I45" s="7">
        <v>0.3</v>
      </c>
    </row>
    <row r="46" spans="1:9" x14ac:dyDescent="0.35">
      <c r="A46" s="4" t="s">
        <v>126</v>
      </c>
      <c r="B46" s="6">
        <v>890</v>
      </c>
      <c r="C46" s="7">
        <v>0.2</v>
      </c>
      <c r="D46" s="6">
        <v>875</v>
      </c>
      <c r="E46" s="6">
        <v>625</v>
      </c>
      <c r="F46" s="6">
        <v>250</v>
      </c>
      <c r="G46" s="7">
        <v>0.2</v>
      </c>
      <c r="H46" s="7">
        <v>0.71</v>
      </c>
      <c r="I46" s="7">
        <v>0.28999999999999998</v>
      </c>
    </row>
    <row r="47" spans="1:9" x14ac:dyDescent="0.35">
      <c r="A47" s="4" t="s">
        <v>69</v>
      </c>
      <c r="B47" s="6">
        <v>545</v>
      </c>
      <c r="C47" s="7">
        <v>0.12</v>
      </c>
      <c r="D47" s="6">
        <v>540</v>
      </c>
      <c r="E47" s="6">
        <v>410</v>
      </c>
      <c r="F47" s="6">
        <v>130</v>
      </c>
      <c r="G47" s="7">
        <v>0.13</v>
      </c>
      <c r="H47" s="7">
        <v>0.76</v>
      </c>
      <c r="I47" s="7">
        <v>0.24</v>
      </c>
    </row>
    <row r="48" spans="1:9" x14ac:dyDescent="0.35">
      <c r="A48" s="4"/>
    </row>
    <row r="49" spans="1:9" x14ac:dyDescent="0.35">
      <c r="A49" s="11" t="s">
        <v>130</v>
      </c>
    </row>
    <row r="50" spans="1:9" ht="124" x14ac:dyDescent="0.35">
      <c r="A50" s="3" t="s">
        <v>117</v>
      </c>
      <c r="B50" s="5" t="s">
        <v>55</v>
      </c>
      <c r="C50" s="5" t="s">
        <v>56</v>
      </c>
      <c r="D50" s="5" t="s">
        <v>57</v>
      </c>
      <c r="E50" s="5" t="s">
        <v>58</v>
      </c>
      <c r="F50" s="5" t="s">
        <v>59</v>
      </c>
      <c r="G50" s="5" t="s">
        <v>60</v>
      </c>
      <c r="H50" s="5" t="s">
        <v>61</v>
      </c>
      <c r="I50" s="5" t="s">
        <v>62</v>
      </c>
    </row>
    <row r="51" spans="1:9" x14ac:dyDescent="0.35">
      <c r="A51" s="4" t="s">
        <v>118</v>
      </c>
      <c r="B51" s="6">
        <v>105</v>
      </c>
      <c r="C51" s="7">
        <v>0.04</v>
      </c>
      <c r="D51" s="6">
        <v>70</v>
      </c>
      <c r="E51" s="6">
        <v>65</v>
      </c>
      <c r="F51" s="6">
        <v>5</v>
      </c>
      <c r="G51" s="7">
        <v>0.04</v>
      </c>
      <c r="H51" s="7">
        <v>0.92</v>
      </c>
      <c r="I51" s="7">
        <v>0.08</v>
      </c>
    </row>
    <row r="52" spans="1:9" x14ac:dyDescent="0.35">
      <c r="A52" s="4" t="s">
        <v>119</v>
      </c>
      <c r="B52" s="6">
        <v>130</v>
      </c>
      <c r="C52" s="7">
        <v>0.05</v>
      </c>
      <c r="D52" s="6">
        <v>90</v>
      </c>
      <c r="E52" s="6">
        <v>75</v>
      </c>
      <c r="F52" s="6">
        <v>15</v>
      </c>
      <c r="G52" s="7">
        <v>0.05</v>
      </c>
      <c r="H52" s="7">
        <v>0.83</v>
      </c>
      <c r="I52" s="7">
        <v>0.17</v>
      </c>
    </row>
    <row r="53" spans="1:9" x14ac:dyDescent="0.35">
      <c r="A53" s="4" t="s">
        <v>120</v>
      </c>
      <c r="B53" s="6">
        <v>860</v>
      </c>
      <c r="C53" s="7">
        <v>0.35</v>
      </c>
      <c r="D53" s="6">
        <v>605</v>
      </c>
      <c r="E53" s="6">
        <v>515</v>
      </c>
      <c r="F53" s="6">
        <v>90</v>
      </c>
      <c r="G53" s="7">
        <v>0.35</v>
      </c>
      <c r="H53" s="7">
        <v>0.85</v>
      </c>
      <c r="I53" s="7">
        <v>0.15</v>
      </c>
    </row>
    <row r="54" spans="1:9" x14ac:dyDescent="0.35">
      <c r="A54" s="4" t="s">
        <v>121</v>
      </c>
      <c r="B54" s="6">
        <v>280</v>
      </c>
      <c r="C54" s="7">
        <v>0.11</v>
      </c>
      <c r="D54" s="6">
        <v>190</v>
      </c>
      <c r="E54" s="6">
        <v>175</v>
      </c>
      <c r="F54" s="6">
        <v>15</v>
      </c>
      <c r="G54" s="7">
        <v>0.11</v>
      </c>
      <c r="H54" s="7">
        <v>0.91</v>
      </c>
      <c r="I54" s="7">
        <v>0.09</v>
      </c>
    </row>
    <row r="55" spans="1:9" x14ac:dyDescent="0.35">
      <c r="A55" s="4" t="s">
        <v>122</v>
      </c>
      <c r="B55" s="6">
        <v>410</v>
      </c>
      <c r="C55" s="7">
        <v>0.17</v>
      </c>
      <c r="D55" s="6">
        <v>295</v>
      </c>
      <c r="E55" s="6">
        <v>265</v>
      </c>
      <c r="F55" s="6">
        <v>30</v>
      </c>
      <c r="G55" s="7">
        <v>0.17</v>
      </c>
      <c r="H55" s="7">
        <v>0.89</v>
      </c>
      <c r="I55" s="7">
        <v>0.11</v>
      </c>
    </row>
    <row r="56" spans="1:9" x14ac:dyDescent="0.35">
      <c r="A56" s="4" t="s">
        <v>123</v>
      </c>
      <c r="B56" s="6">
        <v>375</v>
      </c>
      <c r="C56" s="7">
        <v>0.15</v>
      </c>
      <c r="D56" s="6">
        <v>275</v>
      </c>
      <c r="E56" s="6">
        <v>240</v>
      </c>
      <c r="F56" s="6">
        <v>35</v>
      </c>
      <c r="G56" s="7">
        <v>0.16</v>
      </c>
      <c r="H56" s="7">
        <v>0.87</v>
      </c>
      <c r="I56" s="7">
        <v>0.13</v>
      </c>
    </row>
    <row r="57" spans="1:9" x14ac:dyDescent="0.35">
      <c r="A57" s="4" t="s">
        <v>124</v>
      </c>
      <c r="B57" s="6">
        <v>530</v>
      </c>
      <c r="C57" s="7">
        <v>0.21</v>
      </c>
      <c r="D57" s="6">
        <v>370</v>
      </c>
      <c r="E57" s="6">
        <v>310</v>
      </c>
      <c r="F57" s="6">
        <v>55</v>
      </c>
      <c r="G57" s="7">
        <v>0.21</v>
      </c>
      <c r="H57" s="7">
        <v>0.85</v>
      </c>
      <c r="I57" s="7">
        <v>0.15</v>
      </c>
    </row>
    <row r="58" spans="1:9" x14ac:dyDescent="0.35">
      <c r="A58" s="4" t="s">
        <v>125</v>
      </c>
      <c r="B58" s="6">
        <v>440</v>
      </c>
      <c r="C58" s="7">
        <v>0.18</v>
      </c>
      <c r="D58" s="6">
        <v>310</v>
      </c>
      <c r="E58" s="6">
        <v>275</v>
      </c>
      <c r="F58" s="6">
        <v>40</v>
      </c>
      <c r="G58" s="7">
        <v>0.18</v>
      </c>
      <c r="H58" s="7">
        <v>0.88</v>
      </c>
      <c r="I58" s="7">
        <v>0.12</v>
      </c>
    </row>
    <row r="59" spans="1:9" x14ac:dyDescent="0.35">
      <c r="A59" s="4" t="s">
        <v>178</v>
      </c>
      <c r="B59" s="6">
        <v>295</v>
      </c>
      <c r="C59" s="7">
        <v>0.12</v>
      </c>
      <c r="D59" s="6">
        <v>200</v>
      </c>
      <c r="E59" s="6">
        <v>165</v>
      </c>
      <c r="F59" s="6">
        <v>30</v>
      </c>
      <c r="G59" s="7">
        <v>0.11</v>
      </c>
      <c r="H59" s="7">
        <v>0.84</v>
      </c>
      <c r="I59" s="7">
        <v>0.16</v>
      </c>
    </row>
    <row r="60" spans="1:9" x14ac:dyDescent="0.35">
      <c r="A60" s="4" t="s">
        <v>126</v>
      </c>
      <c r="B60" s="6">
        <v>430</v>
      </c>
      <c r="C60" s="7">
        <v>0.17</v>
      </c>
      <c r="D60" s="6">
        <v>285</v>
      </c>
      <c r="E60" s="6">
        <v>240</v>
      </c>
      <c r="F60" s="6">
        <v>45</v>
      </c>
      <c r="G60" s="7">
        <v>0.16</v>
      </c>
      <c r="H60" s="7">
        <v>0.84</v>
      </c>
      <c r="I60" s="7">
        <v>0.16</v>
      </c>
    </row>
    <row r="61" spans="1:9" x14ac:dyDescent="0.35">
      <c r="A61" s="4" t="s">
        <v>69</v>
      </c>
      <c r="B61" s="6">
        <v>375</v>
      </c>
      <c r="C61" s="7">
        <v>0.15</v>
      </c>
      <c r="D61" s="6">
        <v>270</v>
      </c>
      <c r="E61" s="6">
        <v>225</v>
      </c>
      <c r="F61" s="6">
        <v>45</v>
      </c>
      <c r="G61" s="7">
        <v>0.16</v>
      </c>
      <c r="H61" s="7">
        <v>0.83</v>
      </c>
      <c r="I61" s="7">
        <v>0.17</v>
      </c>
    </row>
    <row r="62" spans="1:9" x14ac:dyDescent="0.35">
      <c r="A62" s="4"/>
    </row>
    <row r="63" spans="1:9" x14ac:dyDescent="0.35">
      <c r="A63" s="11" t="s">
        <v>131</v>
      </c>
    </row>
    <row r="64" spans="1:9" ht="124" x14ac:dyDescent="0.35">
      <c r="A64" s="3" t="s">
        <v>117</v>
      </c>
      <c r="B64" s="5" t="s">
        <v>55</v>
      </c>
      <c r="C64" s="5" t="s">
        <v>56</v>
      </c>
      <c r="D64" s="5" t="s">
        <v>57</v>
      </c>
      <c r="E64" s="5" t="s">
        <v>58</v>
      </c>
      <c r="F64" s="5" t="s">
        <v>59</v>
      </c>
      <c r="G64" s="5" t="s">
        <v>60</v>
      </c>
      <c r="H64" s="5" t="s">
        <v>61</v>
      </c>
      <c r="I64" s="5" t="s">
        <v>62</v>
      </c>
    </row>
    <row r="65" spans="1:9" x14ac:dyDescent="0.35">
      <c r="A65" s="4" t="s">
        <v>118</v>
      </c>
      <c r="B65" s="6">
        <v>165</v>
      </c>
      <c r="C65" s="7">
        <v>0.04</v>
      </c>
      <c r="D65" s="6">
        <v>125</v>
      </c>
      <c r="E65" s="6">
        <v>100</v>
      </c>
      <c r="F65" s="6">
        <v>25</v>
      </c>
      <c r="G65" s="7">
        <v>0.03</v>
      </c>
      <c r="H65" s="7">
        <v>0.82</v>
      </c>
      <c r="I65" s="7">
        <v>0.18</v>
      </c>
    </row>
    <row r="66" spans="1:9" x14ac:dyDescent="0.35">
      <c r="A66" s="4" t="s">
        <v>119</v>
      </c>
      <c r="B66" s="6">
        <v>160</v>
      </c>
      <c r="C66" s="7">
        <v>0.03</v>
      </c>
      <c r="D66" s="6">
        <v>125</v>
      </c>
      <c r="E66" s="6">
        <v>105</v>
      </c>
      <c r="F66" s="6">
        <v>20</v>
      </c>
      <c r="G66" s="7">
        <v>0.03</v>
      </c>
      <c r="H66" s="7">
        <v>0.83</v>
      </c>
      <c r="I66" s="7">
        <v>0.17</v>
      </c>
    </row>
    <row r="67" spans="1:9" x14ac:dyDescent="0.35">
      <c r="A67" s="4" t="s">
        <v>120</v>
      </c>
      <c r="B67" s="6">
        <v>1335</v>
      </c>
      <c r="C67" s="7">
        <v>0.28999999999999998</v>
      </c>
      <c r="D67" s="6">
        <v>1035</v>
      </c>
      <c r="E67" s="6">
        <v>845</v>
      </c>
      <c r="F67" s="6">
        <v>190</v>
      </c>
      <c r="G67" s="7">
        <v>0.28000000000000003</v>
      </c>
      <c r="H67" s="7">
        <v>0.82</v>
      </c>
      <c r="I67" s="7">
        <v>0.18</v>
      </c>
    </row>
    <row r="68" spans="1:9" x14ac:dyDescent="0.35">
      <c r="A68" s="4" t="s">
        <v>121</v>
      </c>
      <c r="B68" s="6">
        <v>435</v>
      </c>
      <c r="C68" s="7">
        <v>0.1</v>
      </c>
      <c r="D68" s="6">
        <v>340</v>
      </c>
      <c r="E68" s="6">
        <v>285</v>
      </c>
      <c r="F68" s="6">
        <v>55</v>
      </c>
      <c r="G68" s="7">
        <v>0.09</v>
      </c>
      <c r="H68" s="7">
        <v>0.84</v>
      </c>
      <c r="I68" s="7">
        <v>0.16</v>
      </c>
    </row>
    <row r="69" spans="1:9" x14ac:dyDescent="0.35">
      <c r="A69" s="4" t="s">
        <v>122</v>
      </c>
      <c r="B69" s="6">
        <v>1215</v>
      </c>
      <c r="C69" s="7">
        <v>0.27</v>
      </c>
      <c r="D69" s="6">
        <v>940</v>
      </c>
      <c r="E69" s="6">
        <v>775</v>
      </c>
      <c r="F69" s="6">
        <v>165</v>
      </c>
      <c r="G69" s="7">
        <v>0.26</v>
      </c>
      <c r="H69" s="7">
        <v>0.83</v>
      </c>
      <c r="I69" s="7">
        <v>0.17</v>
      </c>
    </row>
    <row r="70" spans="1:9" x14ac:dyDescent="0.35">
      <c r="A70" s="4" t="s">
        <v>123</v>
      </c>
      <c r="B70" s="6">
        <v>980</v>
      </c>
      <c r="C70" s="7">
        <v>0.21</v>
      </c>
      <c r="D70" s="6">
        <v>765</v>
      </c>
      <c r="E70" s="6">
        <v>625</v>
      </c>
      <c r="F70" s="6">
        <v>140</v>
      </c>
      <c r="G70" s="7">
        <v>0.21</v>
      </c>
      <c r="H70" s="7">
        <v>0.81</v>
      </c>
      <c r="I70" s="7">
        <v>0.19</v>
      </c>
    </row>
    <row r="71" spans="1:9" x14ac:dyDescent="0.35">
      <c r="A71" s="4" t="s">
        <v>124</v>
      </c>
      <c r="B71" s="6">
        <v>815</v>
      </c>
      <c r="C71" s="7">
        <v>0.18</v>
      </c>
      <c r="D71" s="6">
        <v>655</v>
      </c>
      <c r="E71" s="6">
        <v>535</v>
      </c>
      <c r="F71" s="6">
        <v>115</v>
      </c>
      <c r="G71" s="7">
        <v>0.18</v>
      </c>
      <c r="H71" s="7">
        <v>0.82</v>
      </c>
      <c r="I71" s="7">
        <v>0.18</v>
      </c>
    </row>
    <row r="72" spans="1:9" x14ac:dyDescent="0.35">
      <c r="A72" s="4" t="s">
        <v>125</v>
      </c>
      <c r="B72" s="6">
        <v>1410</v>
      </c>
      <c r="C72" s="7">
        <v>0.31</v>
      </c>
      <c r="D72" s="6">
        <v>1085</v>
      </c>
      <c r="E72" s="6">
        <v>890</v>
      </c>
      <c r="F72" s="6">
        <v>195</v>
      </c>
      <c r="G72" s="7">
        <v>0.3</v>
      </c>
      <c r="H72" s="7">
        <v>0.82</v>
      </c>
      <c r="I72" s="7">
        <v>0.18</v>
      </c>
    </row>
    <row r="73" spans="1:9" x14ac:dyDescent="0.35">
      <c r="A73" s="4" t="s">
        <v>178</v>
      </c>
      <c r="B73" s="6">
        <v>680</v>
      </c>
      <c r="C73" s="7">
        <v>0.15</v>
      </c>
      <c r="D73" s="6">
        <v>540</v>
      </c>
      <c r="E73" s="6">
        <v>445</v>
      </c>
      <c r="F73" s="6">
        <v>90</v>
      </c>
      <c r="G73" s="7">
        <v>0.15</v>
      </c>
      <c r="H73" s="7">
        <v>0.83</v>
      </c>
      <c r="I73" s="7">
        <v>0.17</v>
      </c>
    </row>
    <row r="74" spans="1:9" x14ac:dyDescent="0.35">
      <c r="A74" s="4" t="s">
        <v>126</v>
      </c>
      <c r="B74" s="6">
        <v>675</v>
      </c>
      <c r="C74" s="7">
        <v>0.15</v>
      </c>
      <c r="D74" s="6">
        <v>555</v>
      </c>
      <c r="E74" s="6">
        <v>445</v>
      </c>
      <c r="F74" s="6">
        <v>115</v>
      </c>
      <c r="G74" s="7">
        <v>0.15</v>
      </c>
      <c r="H74" s="7">
        <v>0.8</v>
      </c>
      <c r="I74" s="7">
        <v>0.2</v>
      </c>
    </row>
    <row r="75" spans="1:9" x14ac:dyDescent="0.35">
      <c r="A75" s="4" t="s">
        <v>69</v>
      </c>
      <c r="B75" s="6">
        <v>690</v>
      </c>
      <c r="C75" s="7">
        <v>0.15</v>
      </c>
      <c r="D75" s="6">
        <v>555</v>
      </c>
      <c r="E75" s="6">
        <v>440</v>
      </c>
      <c r="F75" s="6">
        <v>110</v>
      </c>
      <c r="G75" s="7">
        <v>0.15</v>
      </c>
      <c r="H75" s="7">
        <v>0.8</v>
      </c>
      <c r="I75" s="7">
        <v>0.2</v>
      </c>
    </row>
    <row r="76" spans="1:9" x14ac:dyDescent="0.35">
      <c r="A76" s="4"/>
    </row>
    <row r="77" spans="1:9" x14ac:dyDescent="0.35">
      <c r="A77" s="11" t="s">
        <v>132</v>
      </c>
    </row>
    <row r="78" spans="1:9" ht="124" x14ac:dyDescent="0.35">
      <c r="A78" s="3" t="s">
        <v>117</v>
      </c>
      <c r="B78" s="5" t="s">
        <v>55</v>
      </c>
      <c r="C78" s="5" t="s">
        <v>56</v>
      </c>
      <c r="D78" s="5" t="s">
        <v>57</v>
      </c>
      <c r="E78" s="5" t="s">
        <v>58</v>
      </c>
      <c r="F78" s="5" t="s">
        <v>59</v>
      </c>
      <c r="G78" s="5" t="s">
        <v>60</v>
      </c>
      <c r="H78" s="5" t="s">
        <v>61</v>
      </c>
      <c r="I78" s="5" t="s">
        <v>62</v>
      </c>
    </row>
    <row r="79" spans="1:9" x14ac:dyDescent="0.35">
      <c r="A79" s="4" t="s">
        <v>118</v>
      </c>
      <c r="B79" s="6">
        <v>155</v>
      </c>
      <c r="C79" s="7">
        <v>7.0000000000000007E-2</v>
      </c>
      <c r="D79" s="6">
        <v>135</v>
      </c>
      <c r="E79" s="6">
        <v>105</v>
      </c>
      <c r="F79" s="6">
        <v>30</v>
      </c>
      <c r="G79" s="7">
        <v>7.0000000000000007E-2</v>
      </c>
      <c r="H79" s="7">
        <v>0.76</v>
      </c>
      <c r="I79" s="7">
        <v>0.24</v>
      </c>
    </row>
    <row r="80" spans="1:9" x14ac:dyDescent="0.35">
      <c r="A80" s="4" t="s">
        <v>119</v>
      </c>
      <c r="B80" s="6">
        <v>190</v>
      </c>
      <c r="C80" s="7">
        <v>0.09</v>
      </c>
      <c r="D80" s="6">
        <v>170</v>
      </c>
      <c r="E80" s="6">
        <v>130</v>
      </c>
      <c r="F80" s="6">
        <v>40</v>
      </c>
      <c r="G80" s="7">
        <v>0.09</v>
      </c>
      <c r="H80" s="7">
        <v>0.78</v>
      </c>
      <c r="I80" s="7">
        <v>0.22</v>
      </c>
    </row>
    <row r="81" spans="1:9" x14ac:dyDescent="0.35">
      <c r="A81" s="4" t="s">
        <v>120</v>
      </c>
      <c r="B81" s="6">
        <v>1220</v>
      </c>
      <c r="C81" s="7">
        <v>0.57999999999999996</v>
      </c>
      <c r="D81" s="6">
        <v>1115</v>
      </c>
      <c r="E81" s="6">
        <v>915</v>
      </c>
      <c r="F81" s="6">
        <v>205</v>
      </c>
      <c r="G81" s="7">
        <v>0.59</v>
      </c>
      <c r="H81" s="7">
        <v>0.82</v>
      </c>
      <c r="I81" s="7">
        <v>0.18</v>
      </c>
    </row>
    <row r="82" spans="1:9" x14ac:dyDescent="0.35">
      <c r="A82" s="4" t="s">
        <v>121</v>
      </c>
      <c r="B82" s="6">
        <v>380</v>
      </c>
      <c r="C82" s="7">
        <v>0.18</v>
      </c>
      <c r="D82" s="6">
        <v>345</v>
      </c>
      <c r="E82" s="6">
        <v>285</v>
      </c>
      <c r="F82" s="6">
        <v>60</v>
      </c>
      <c r="G82" s="7">
        <v>0.18</v>
      </c>
      <c r="H82" s="7">
        <v>0.83</v>
      </c>
      <c r="I82" s="7">
        <v>0.17</v>
      </c>
    </row>
    <row r="83" spans="1:9" x14ac:dyDescent="0.35">
      <c r="A83" s="4" t="s">
        <v>122</v>
      </c>
      <c r="B83" s="6">
        <v>370</v>
      </c>
      <c r="C83" s="7">
        <v>0.18</v>
      </c>
      <c r="D83" s="6">
        <v>335</v>
      </c>
      <c r="E83" s="6">
        <v>270</v>
      </c>
      <c r="F83" s="6">
        <v>70</v>
      </c>
      <c r="G83" s="7">
        <v>0.18</v>
      </c>
      <c r="H83" s="7">
        <v>0.8</v>
      </c>
      <c r="I83" s="7">
        <v>0.2</v>
      </c>
    </row>
    <row r="84" spans="1:9" x14ac:dyDescent="0.35">
      <c r="A84" s="4" t="s">
        <v>123</v>
      </c>
      <c r="B84" s="6">
        <v>455</v>
      </c>
      <c r="C84" s="7">
        <v>0.22</v>
      </c>
      <c r="D84" s="6">
        <v>415</v>
      </c>
      <c r="E84" s="6">
        <v>330</v>
      </c>
      <c r="F84" s="6">
        <v>85</v>
      </c>
      <c r="G84" s="7">
        <v>0.22</v>
      </c>
      <c r="H84" s="7">
        <v>0.8</v>
      </c>
      <c r="I84" s="7">
        <v>0.2</v>
      </c>
    </row>
    <row r="85" spans="1:9" x14ac:dyDescent="0.35">
      <c r="A85" s="4" t="s">
        <v>124</v>
      </c>
      <c r="B85" s="6">
        <v>675</v>
      </c>
      <c r="C85" s="7">
        <v>0.32</v>
      </c>
      <c r="D85" s="6">
        <v>615</v>
      </c>
      <c r="E85" s="6">
        <v>505</v>
      </c>
      <c r="F85" s="6">
        <v>110</v>
      </c>
      <c r="G85" s="7">
        <v>0.32</v>
      </c>
      <c r="H85" s="7">
        <v>0.82</v>
      </c>
      <c r="I85" s="7">
        <v>0.18</v>
      </c>
    </row>
    <row r="86" spans="1:9" x14ac:dyDescent="0.35">
      <c r="A86" s="4" t="s">
        <v>125</v>
      </c>
      <c r="B86" s="6">
        <v>250</v>
      </c>
      <c r="C86" s="7">
        <v>0.12</v>
      </c>
      <c r="D86" s="6">
        <v>225</v>
      </c>
      <c r="E86" s="6">
        <v>180</v>
      </c>
      <c r="F86" s="6">
        <v>45</v>
      </c>
      <c r="G86" s="7">
        <v>0.12</v>
      </c>
      <c r="H86" s="7">
        <v>0.81</v>
      </c>
      <c r="I86" s="7">
        <v>0.19</v>
      </c>
    </row>
    <row r="87" spans="1:9" x14ac:dyDescent="0.35">
      <c r="A87" s="4" t="s">
        <v>178</v>
      </c>
      <c r="B87" s="6">
        <v>325</v>
      </c>
      <c r="C87" s="7">
        <v>0.16</v>
      </c>
      <c r="D87" s="6">
        <v>290</v>
      </c>
      <c r="E87" s="6">
        <v>240</v>
      </c>
      <c r="F87" s="6">
        <v>50</v>
      </c>
      <c r="G87" s="7">
        <v>0.15</v>
      </c>
      <c r="H87" s="7">
        <v>0.82</v>
      </c>
      <c r="I87" s="7">
        <v>0.18</v>
      </c>
    </row>
    <row r="88" spans="1:9" x14ac:dyDescent="0.35">
      <c r="A88" s="4" t="s">
        <v>126</v>
      </c>
      <c r="B88" s="6">
        <v>140</v>
      </c>
      <c r="C88" s="7">
        <v>7.0000000000000007E-2</v>
      </c>
      <c r="D88" s="6">
        <v>130</v>
      </c>
      <c r="E88" s="6">
        <v>110</v>
      </c>
      <c r="F88" s="6">
        <v>20</v>
      </c>
      <c r="G88" s="7">
        <v>7.0000000000000007E-2</v>
      </c>
      <c r="H88" s="7">
        <v>0.85</v>
      </c>
      <c r="I88" s="7">
        <v>0.15</v>
      </c>
    </row>
    <row r="89" spans="1:9" x14ac:dyDescent="0.35">
      <c r="A89" s="4" t="s">
        <v>69</v>
      </c>
      <c r="B89" s="6">
        <v>205</v>
      </c>
      <c r="C89" s="7">
        <v>0.1</v>
      </c>
      <c r="D89" s="6">
        <v>185</v>
      </c>
      <c r="E89" s="6">
        <v>155</v>
      </c>
      <c r="F89" s="6">
        <v>30</v>
      </c>
      <c r="G89" s="7">
        <v>0.1</v>
      </c>
      <c r="H89" s="7">
        <v>0.83</v>
      </c>
      <c r="I89" s="7">
        <v>0.17</v>
      </c>
    </row>
    <row r="90" spans="1:9" x14ac:dyDescent="0.35">
      <c r="A90" s="4"/>
    </row>
    <row r="91" spans="1:9" x14ac:dyDescent="0.35">
      <c r="A91" s="11" t="s">
        <v>133</v>
      </c>
    </row>
    <row r="92" spans="1:9" ht="124" x14ac:dyDescent="0.35">
      <c r="A92" s="3" t="s">
        <v>117</v>
      </c>
      <c r="B92" s="5" t="s">
        <v>55</v>
      </c>
      <c r="C92" s="5" t="s">
        <v>56</v>
      </c>
      <c r="D92" s="5" t="s">
        <v>57</v>
      </c>
      <c r="E92" s="5" t="s">
        <v>58</v>
      </c>
      <c r="F92" s="5" t="s">
        <v>59</v>
      </c>
      <c r="G92" s="5" t="s">
        <v>60</v>
      </c>
      <c r="H92" s="5" t="s">
        <v>61</v>
      </c>
      <c r="I92" s="5" t="s">
        <v>62</v>
      </c>
    </row>
    <row r="93" spans="1:9" x14ac:dyDescent="0.35">
      <c r="A93" s="4" t="s">
        <v>118</v>
      </c>
      <c r="B93" s="6">
        <v>5</v>
      </c>
      <c r="C93" s="7">
        <v>0.02</v>
      </c>
      <c r="D93" s="6">
        <v>5</v>
      </c>
      <c r="E93" s="6" t="s">
        <v>76</v>
      </c>
      <c r="F93" s="6" t="s">
        <v>76</v>
      </c>
      <c r="G93" s="7">
        <v>0.02</v>
      </c>
      <c r="H93" s="7" t="s">
        <v>76</v>
      </c>
      <c r="I93" s="6" t="s">
        <v>76</v>
      </c>
    </row>
    <row r="94" spans="1:9" x14ac:dyDescent="0.35">
      <c r="A94" s="4" t="s">
        <v>119</v>
      </c>
      <c r="B94" s="6">
        <v>5</v>
      </c>
      <c r="C94" s="7">
        <v>0.02</v>
      </c>
      <c r="D94" s="6">
        <v>5</v>
      </c>
      <c r="E94" s="6" t="s">
        <v>76</v>
      </c>
      <c r="F94" s="6" t="s">
        <v>76</v>
      </c>
      <c r="G94" s="7">
        <v>0.02</v>
      </c>
      <c r="H94" s="6" t="s">
        <v>76</v>
      </c>
      <c r="I94" s="7" t="s">
        <v>76</v>
      </c>
    </row>
    <row r="95" spans="1:9" x14ac:dyDescent="0.35">
      <c r="A95" s="4" t="s">
        <v>120</v>
      </c>
      <c r="B95" s="6">
        <v>35</v>
      </c>
      <c r="C95" s="7">
        <v>0.1</v>
      </c>
      <c r="D95" s="6">
        <v>35</v>
      </c>
      <c r="E95" s="6">
        <v>15</v>
      </c>
      <c r="F95" s="6">
        <v>20</v>
      </c>
      <c r="G95" s="7">
        <v>0.1</v>
      </c>
      <c r="H95" s="7">
        <v>0.41</v>
      </c>
      <c r="I95" s="7">
        <v>0.59</v>
      </c>
    </row>
    <row r="96" spans="1:9" x14ac:dyDescent="0.35">
      <c r="A96" s="4" t="s">
        <v>121</v>
      </c>
      <c r="B96" s="6">
        <v>10</v>
      </c>
      <c r="C96" s="7">
        <v>0.03</v>
      </c>
      <c r="D96" s="6">
        <v>10</v>
      </c>
      <c r="E96" s="6">
        <v>5</v>
      </c>
      <c r="F96" s="6">
        <v>5</v>
      </c>
      <c r="G96" s="7">
        <v>0.03</v>
      </c>
      <c r="H96" s="7">
        <v>0.4</v>
      </c>
      <c r="I96" s="7">
        <v>0.6</v>
      </c>
    </row>
    <row r="97" spans="1:9" x14ac:dyDescent="0.35">
      <c r="A97" s="4" t="s">
        <v>122</v>
      </c>
      <c r="B97" s="6">
        <v>70</v>
      </c>
      <c r="C97" s="7">
        <v>0.21</v>
      </c>
      <c r="D97" s="6">
        <v>65</v>
      </c>
      <c r="E97" s="6">
        <v>25</v>
      </c>
      <c r="F97" s="6">
        <v>40</v>
      </c>
      <c r="G97" s="7">
        <v>0.2</v>
      </c>
      <c r="H97" s="7">
        <v>0.4</v>
      </c>
      <c r="I97" s="7">
        <v>0.6</v>
      </c>
    </row>
    <row r="98" spans="1:9" x14ac:dyDescent="0.35">
      <c r="A98" s="4" t="s">
        <v>123</v>
      </c>
      <c r="B98" s="6">
        <v>35</v>
      </c>
      <c r="C98" s="7">
        <v>0.1</v>
      </c>
      <c r="D98" s="6">
        <v>30</v>
      </c>
      <c r="E98" s="6">
        <v>15</v>
      </c>
      <c r="F98" s="6">
        <v>20</v>
      </c>
      <c r="G98" s="7">
        <v>0.09</v>
      </c>
      <c r="H98" s="7">
        <v>0.42</v>
      </c>
      <c r="I98" s="7">
        <v>0.57999999999999996</v>
      </c>
    </row>
    <row r="99" spans="1:9" x14ac:dyDescent="0.35">
      <c r="A99" s="4" t="s">
        <v>124</v>
      </c>
      <c r="B99" s="6">
        <v>30</v>
      </c>
      <c r="C99" s="7">
        <v>0.09</v>
      </c>
      <c r="D99" s="6">
        <v>30</v>
      </c>
      <c r="E99" s="6">
        <v>5</v>
      </c>
      <c r="F99" s="6">
        <v>20</v>
      </c>
      <c r="G99" s="7">
        <v>0.09</v>
      </c>
      <c r="H99" s="7">
        <v>0.25</v>
      </c>
      <c r="I99" s="7">
        <v>0.75</v>
      </c>
    </row>
    <row r="100" spans="1:9" x14ac:dyDescent="0.35">
      <c r="A100" s="4" t="s">
        <v>125</v>
      </c>
      <c r="B100" s="6">
        <v>110</v>
      </c>
      <c r="C100" s="7">
        <v>0.32</v>
      </c>
      <c r="D100" s="6">
        <v>105</v>
      </c>
      <c r="E100" s="6">
        <v>40</v>
      </c>
      <c r="F100" s="6">
        <v>65</v>
      </c>
      <c r="G100" s="7">
        <v>0.32</v>
      </c>
      <c r="H100" s="7">
        <v>0.38</v>
      </c>
      <c r="I100" s="7">
        <v>0.63</v>
      </c>
    </row>
    <row r="101" spans="1:9" x14ac:dyDescent="0.35">
      <c r="A101" s="4" t="s">
        <v>178</v>
      </c>
      <c r="B101" s="6">
        <v>85</v>
      </c>
      <c r="C101" s="7">
        <v>0.25</v>
      </c>
      <c r="D101" s="6">
        <v>80</v>
      </c>
      <c r="E101" s="6">
        <v>30</v>
      </c>
      <c r="F101" s="6">
        <v>50</v>
      </c>
      <c r="G101" s="7">
        <v>0.25</v>
      </c>
      <c r="H101" s="7">
        <v>0.39</v>
      </c>
      <c r="I101" s="7">
        <v>0.61</v>
      </c>
    </row>
    <row r="102" spans="1:9" x14ac:dyDescent="0.35">
      <c r="A102" s="4" t="s">
        <v>126</v>
      </c>
      <c r="B102" s="6">
        <v>60</v>
      </c>
      <c r="C102" s="7">
        <v>0.18</v>
      </c>
      <c r="D102" s="6">
        <v>60</v>
      </c>
      <c r="E102" s="6">
        <v>25</v>
      </c>
      <c r="F102" s="6">
        <v>35</v>
      </c>
      <c r="G102" s="7">
        <v>0.19</v>
      </c>
      <c r="H102" s="7">
        <v>0.4</v>
      </c>
      <c r="I102" s="7">
        <v>0.6</v>
      </c>
    </row>
    <row r="103" spans="1:9" x14ac:dyDescent="0.35">
      <c r="A103" s="4" t="s">
        <v>69</v>
      </c>
      <c r="B103" s="6">
        <v>35</v>
      </c>
      <c r="C103" s="7">
        <v>0.1</v>
      </c>
      <c r="D103" s="6">
        <v>30</v>
      </c>
      <c r="E103" s="6">
        <v>10</v>
      </c>
      <c r="F103" s="6">
        <v>20</v>
      </c>
      <c r="G103" s="7">
        <v>0.09</v>
      </c>
      <c r="H103" s="7">
        <v>0.32</v>
      </c>
      <c r="I103" s="7">
        <v>0.68</v>
      </c>
    </row>
    <row r="104" spans="1:9" x14ac:dyDescent="0.35">
      <c r="A104" s="4"/>
    </row>
    <row r="105" spans="1:9" x14ac:dyDescent="0.35">
      <c r="A105" s="11" t="s">
        <v>134</v>
      </c>
    </row>
    <row r="106" spans="1:9" ht="124" x14ac:dyDescent="0.35">
      <c r="A106" s="3" t="s">
        <v>117</v>
      </c>
      <c r="B106" s="5" t="s">
        <v>55</v>
      </c>
      <c r="C106" s="5" t="s">
        <v>56</v>
      </c>
      <c r="D106" s="5" t="s">
        <v>57</v>
      </c>
      <c r="E106" s="5" t="s">
        <v>58</v>
      </c>
      <c r="F106" s="5" t="s">
        <v>59</v>
      </c>
      <c r="G106" s="5" t="s">
        <v>60</v>
      </c>
      <c r="H106" s="5" t="s">
        <v>61</v>
      </c>
      <c r="I106" s="5" t="s">
        <v>62</v>
      </c>
    </row>
    <row r="107" spans="1:9" x14ac:dyDescent="0.35">
      <c r="A107" s="4" t="s">
        <v>118</v>
      </c>
      <c r="B107" s="6">
        <v>105</v>
      </c>
      <c r="C107" s="7">
        <v>0.22</v>
      </c>
      <c r="D107" s="6">
        <v>95</v>
      </c>
      <c r="E107" s="6">
        <v>85</v>
      </c>
      <c r="F107" s="6">
        <v>10</v>
      </c>
      <c r="G107" s="7">
        <v>0.23</v>
      </c>
      <c r="H107" s="7">
        <v>0.88</v>
      </c>
      <c r="I107" s="7">
        <v>0.12</v>
      </c>
    </row>
    <row r="108" spans="1:9" x14ac:dyDescent="0.35">
      <c r="A108" s="4" t="s">
        <v>119</v>
      </c>
      <c r="B108" s="6">
        <v>150</v>
      </c>
      <c r="C108" s="7">
        <v>0.31</v>
      </c>
      <c r="D108" s="6">
        <v>125</v>
      </c>
      <c r="E108" s="6">
        <v>115</v>
      </c>
      <c r="F108" s="6">
        <v>15</v>
      </c>
      <c r="G108" s="7">
        <v>0.3</v>
      </c>
      <c r="H108" s="7">
        <v>0.9</v>
      </c>
      <c r="I108" s="7">
        <v>0.1</v>
      </c>
    </row>
    <row r="109" spans="1:9" x14ac:dyDescent="0.35">
      <c r="A109" s="4" t="s">
        <v>120</v>
      </c>
      <c r="B109" s="6">
        <v>405</v>
      </c>
      <c r="C109" s="7">
        <v>0.83</v>
      </c>
      <c r="D109" s="6">
        <v>345</v>
      </c>
      <c r="E109" s="6">
        <v>310</v>
      </c>
      <c r="F109" s="6">
        <v>35</v>
      </c>
      <c r="G109" s="7">
        <v>0.83</v>
      </c>
      <c r="H109" s="7">
        <v>0.89</v>
      </c>
      <c r="I109" s="7">
        <v>0.11</v>
      </c>
    </row>
    <row r="110" spans="1:9" x14ac:dyDescent="0.35">
      <c r="A110" s="4" t="s">
        <v>121</v>
      </c>
      <c r="B110" s="6">
        <v>235</v>
      </c>
      <c r="C110" s="7">
        <v>0.48</v>
      </c>
      <c r="D110" s="6">
        <v>195</v>
      </c>
      <c r="E110" s="6">
        <v>170</v>
      </c>
      <c r="F110" s="6">
        <v>20</v>
      </c>
      <c r="G110" s="7">
        <v>0.46</v>
      </c>
      <c r="H110" s="7">
        <v>0.89</v>
      </c>
      <c r="I110" s="7">
        <v>0.11</v>
      </c>
    </row>
    <row r="111" spans="1:9" x14ac:dyDescent="0.35">
      <c r="A111" s="4" t="s">
        <v>122</v>
      </c>
      <c r="B111" s="6">
        <v>115</v>
      </c>
      <c r="C111" s="7">
        <v>0.23</v>
      </c>
      <c r="D111" s="6">
        <v>90</v>
      </c>
      <c r="E111" s="6">
        <v>80</v>
      </c>
      <c r="F111" s="6">
        <v>10</v>
      </c>
      <c r="G111" s="7">
        <v>0.21</v>
      </c>
      <c r="H111" s="7">
        <v>0.91</v>
      </c>
      <c r="I111" s="7">
        <v>0.09</v>
      </c>
    </row>
    <row r="112" spans="1:9" x14ac:dyDescent="0.35">
      <c r="A112" s="4" t="s">
        <v>123</v>
      </c>
      <c r="B112" s="6">
        <v>170</v>
      </c>
      <c r="C112" s="7">
        <v>0.35</v>
      </c>
      <c r="D112" s="6">
        <v>145</v>
      </c>
      <c r="E112" s="6">
        <v>130</v>
      </c>
      <c r="F112" s="6">
        <v>15</v>
      </c>
      <c r="G112" s="7">
        <v>0.34</v>
      </c>
      <c r="H112" s="7">
        <v>0.91</v>
      </c>
      <c r="I112" s="7">
        <v>0.09</v>
      </c>
    </row>
    <row r="113" spans="1:9" x14ac:dyDescent="0.35">
      <c r="A113" s="4" t="s">
        <v>124</v>
      </c>
      <c r="B113" s="6">
        <v>305</v>
      </c>
      <c r="C113" s="7">
        <v>0.62</v>
      </c>
      <c r="D113" s="6">
        <v>255</v>
      </c>
      <c r="E113" s="6">
        <v>225</v>
      </c>
      <c r="F113" s="6">
        <v>30</v>
      </c>
      <c r="G113" s="7">
        <v>0.61</v>
      </c>
      <c r="H113" s="7">
        <v>0.88</v>
      </c>
      <c r="I113" s="7">
        <v>0.12</v>
      </c>
    </row>
    <row r="114" spans="1:9" x14ac:dyDescent="0.35">
      <c r="A114" s="4" t="s">
        <v>125</v>
      </c>
      <c r="B114" s="6">
        <v>35</v>
      </c>
      <c r="C114" s="7">
        <v>7.0000000000000007E-2</v>
      </c>
      <c r="D114" s="6">
        <v>30</v>
      </c>
      <c r="E114" s="6">
        <v>25</v>
      </c>
      <c r="F114" s="6">
        <v>5</v>
      </c>
      <c r="G114" s="7">
        <v>7.0000000000000007E-2</v>
      </c>
      <c r="H114" s="7">
        <v>0.83</v>
      </c>
      <c r="I114" s="7">
        <v>0.17</v>
      </c>
    </row>
    <row r="115" spans="1:9" x14ac:dyDescent="0.35">
      <c r="A115" s="4" t="s">
        <v>178</v>
      </c>
      <c r="B115" s="6">
        <v>35</v>
      </c>
      <c r="C115" s="7">
        <v>7.0000000000000007E-2</v>
      </c>
      <c r="D115" s="6">
        <v>30</v>
      </c>
      <c r="E115" s="6">
        <v>25</v>
      </c>
      <c r="F115" s="6">
        <v>5</v>
      </c>
      <c r="G115" s="7">
        <v>7.0000000000000007E-2</v>
      </c>
      <c r="H115" s="7">
        <v>0.82</v>
      </c>
      <c r="I115" s="7">
        <v>0.18</v>
      </c>
    </row>
    <row r="116" spans="1:9" x14ac:dyDescent="0.35">
      <c r="A116" s="4" t="s">
        <v>126</v>
      </c>
      <c r="B116" s="6">
        <v>10</v>
      </c>
      <c r="C116" s="7">
        <v>0.02</v>
      </c>
      <c r="D116" s="6">
        <v>10</v>
      </c>
      <c r="E116" s="6" t="s">
        <v>76</v>
      </c>
      <c r="F116" s="6" t="s">
        <v>76</v>
      </c>
      <c r="G116" s="7">
        <v>0.02</v>
      </c>
      <c r="H116" s="6" t="s">
        <v>76</v>
      </c>
      <c r="I116" s="7" t="s">
        <v>76</v>
      </c>
    </row>
    <row r="117" spans="1:9" x14ac:dyDescent="0.35">
      <c r="A117" s="4" t="s">
        <v>69</v>
      </c>
      <c r="B117" s="6">
        <v>5</v>
      </c>
      <c r="C117" s="7">
        <v>0.01</v>
      </c>
      <c r="D117" s="6">
        <v>5</v>
      </c>
      <c r="E117" s="6" t="s">
        <v>76</v>
      </c>
      <c r="F117" s="6" t="s">
        <v>76</v>
      </c>
      <c r="G117" s="7">
        <v>0.01</v>
      </c>
      <c r="H117" s="6" t="s">
        <v>76</v>
      </c>
      <c r="I117" s="7" t="s">
        <v>76</v>
      </c>
    </row>
    <row r="118" spans="1:9" x14ac:dyDescent="0.35">
      <c r="A118" s="4"/>
    </row>
    <row r="119" spans="1:9" x14ac:dyDescent="0.35">
      <c r="A119" s="11" t="s">
        <v>135</v>
      </c>
    </row>
    <row r="120" spans="1:9" ht="124" x14ac:dyDescent="0.35">
      <c r="A120" s="3" t="s">
        <v>117</v>
      </c>
      <c r="B120" s="5" t="s">
        <v>55</v>
      </c>
      <c r="C120" s="5" t="s">
        <v>56</v>
      </c>
      <c r="D120" s="5" t="s">
        <v>57</v>
      </c>
      <c r="E120" s="5" t="s">
        <v>58</v>
      </c>
      <c r="F120" s="5" t="s">
        <v>59</v>
      </c>
      <c r="G120" s="5" t="s">
        <v>60</v>
      </c>
      <c r="H120" s="5" t="s">
        <v>61</v>
      </c>
      <c r="I120" s="5" t="s">
        <v>62</v>
      </c>
    </row>
    <row r="121" spans="1:9" x14ac:dyDescent="0.35">
      <c r="A121" s="4" t="s">
        <v>118</v>
      </c>
      <c r="B121" s="6">
        <v>125</v>
      </c>
      <c r="C121" s="7">
        <v>0.03</v>
      </c>
      <c r="D121" s="6">
        <v>120</v>
      </c>
      <c r="E121" s="6">
        <v>100</v>
      </c>
      <c r="F121" s="6">
        <v>20</v>
      </c>
      <c r="G121" s="7">
        <v>0.03</v>
      </c>
      <c r="H121" s="7">
        <v>0.85</v>
      </c>
      <c r="I121" s="7">
        <v>0.15</v>
      </c>
    </row>
    <row r="122" spans="1:9" x14ac:dyDescent="0.35">
      <c r="A122" s="4" t="s">
        <v>119</v>
      </c>
      <c r="B122" s="6">
        <v>150</v>
      </c>
      <c r="C122" s="7">
        <v>0.03</v>
      </c>
      <c r="D122" s="6">
        <v>145</v>
      </c>
      <c r="E122" s="6">
        <v>120</v>
      </c>
      <c r="F122" s="6">
        <v>30</v>
      </c>
      <c r="G122" s="7">
        <v>0.03</v>
      </c>
      <c r="H122" s="7">
        <v>0.81</v>
      </c>
      <c r="I122" s="7">
        <v>0.19</v>
      </c>
    </row>
    <row r="123" spans="1:9" x14ac:dyDescent="0.35">
      <c r="A123" s="4" t="s">
        <v>120</v>
      </c>
      <c r="B123" s="6">
        <v>1415</v>
      </c>
      <c r="C123" s="7">
        <v>0.32</v>
      </c>
      <c r="D123" s="6">
        <v>1390</v>
      </c>
      <c r="E123" s="6">
        <v>1165</v>
      </c>
      <c r="F123" s="6">
        <v>225</v>
      </c>
      <c r="G123" s="7">
        <v>0.32</v>
      </c>
      <c r="H123" s="7">
        <v>0.84</v>
      </c>
      <c r="I123" s="7">
        <v>0.16</v>
      </c>
    </row>
    <row r="124" spans="1:9" x14ac:dyDescent="0.35">
      <c r="A124" s="4" t="s">
        <v>121</v>
      </c>
      <c r="B124" s="6">
        <v>445</v>
      </c>
      <c r="C124" s="7">
        <v>0.1</v>
      </c>
      <c r="D124" s="6">
        <v>435</v>
      </c>
      <c r="E124" s="6">
        <v>365</v>
      </c>
      <c r="F124" s="6">
        <v>70</v>
      </c>
      <c r="G124" s="7">
        <v>0.1</v>
      </c>
      <c r="H124" s="7">
        <v>0.84</v>
      </c>
      <c r="I124" s="7">
        <v>0.16</v>
      </c>
    </row>
    <row r="125" spans="1:9" x14ac:dyDescent="0.35">
      <c r="A125" s="4" t="s">
        <v>122</v>
      </c>
      <c r="B125" s="6">
        <v>845</v>
      </c>
      <c r="C125" s="7">
        <v>0.19</v>
      </c>
      <c r="D125" s="6">
        <v>830</v>
      </c>
      <c r="E125" s="6">
        <v>685</v>
      </c>
      <c r="F125" s="6">
        <v>145</v>
      </c>
      <c r="G125" s="7">
        <v>0.19</v>
      </c>
      <c r="H125" s="7">
        <v>0.83</v>
      </c>
      <c r="I125" s="7">
        <v>0.17</v>
      </c>
    </row>
    <row r="126" spans="1:9" x14ac:dyDescent="0.35">
      <c r="A126" s="4" t="s">
        <v>123</v>
      </c>
      <c r="B126" s="6">
        <v>815</v>
      </c>
      <c r="C126" s="7">
        <v>0.18</v>
      </c>
      <c r="D126" s="6">
        <v>800</v>
      </c>
      <c r="E126" s="6">
        <v>665</v>
      </c>
      <c r="F126" s="6">
        <v>135</v>
      </c>
      <c r="G126" s="7">
        <v>0.18</v>
      </c>
      <c r="H126" s="7">
        <v>0.83</v>
      </c>
      <c r="I126" s="7">
        <v>0.17</v>
      </c>
    </row>
    <row r="127" spans="1:9" x14ac:dyDescent="0.35">
      <c r="A127" s="4" t="s">
        <v>124</v>
      </c>
      <c r="B127" s="6">
        <v>830</v>
      </c>
      <c r="C127" s="7">
        <v>0.19</v>
      </c>
      <c r="D127" s="6">
        <v>810</v>
      </c>
      <c r="E127" s="6">
        <v>670</v>
      </c>
      <c r="F127" s="6">
        <v>140</v>
      </c>
      <c r="G127" s="7">
        <v>0.19</v>
      </c>
      <c r="H127" s="7">
        <v>0.83</v>
      </c>
      <c r="I127" s="7">
        <v>0.17</v>
      </c>
    </row>
    <row r="128" spans="1:9" x14ac:dyDescent="0.35">
      <c r="A128" s="4" t="s">
        <v>125</v>
      </c>
      <c r="B128" s="6">
        <v>800</v>
      </c>
      <c r="C128" s="7">
        <v>0.18</v>
      </c>
      <c r="D128" s="6">
        <v>785</v>
      </c>
      <c r="E128" s="6">
        <v>645</v>
      </c>
      <c r="F128" s="6">
        <v>140</v>
      </c>
      <c r="G128" s="7">
        <v>0.18</v>
      </c>
      <c r="H128" s="7">
        <v>0.82</v>
      </c>
      <c r="I128" s="7">
        <v>0.18</v>
      </c>
    </row>
    <row r="129" spans="1:9" x14ac:dyDescent="0.35">
      <c r="A129" s="4" t="s">
        <v>178</v>
      </c>
      <c r="B129" s="6">
        <v>830</v>
      </c>
      <c r="C129" s="7">
        <v>0.19</v>
      </c>
      <c r="D129" s="6">
        <v>810</v>
      </c>
      <c r="E129" s="6">
        <v>635</v>
      </c>
      <c r="F129" s="6">
        <v>175</v>
      </c>
      <c r="G129" s="7">
        <v>0.19</v>
      </c>
      <c r="H129" s="7">
        <v>0.79</v>
      </c>
      <c r="I129" s="7">
        <v>0.21</v>
      </c>
    </row>
    <row r="130" spans="1:9" x14ac:dyDescent="0.35">
      <c r="A130" s="4" t="s">
        <v>126</v>
      </c>
      <c r="B130" s="6">
        <v>790</v>
      </c>
      <c r="C130" s="7">
        <v>0.18</v>
      </c>
      <c r="D130" s="6">
        <v>780</v>
      </c>
      <c r="E130" s="6">
        <v>635</v>
      </c>
      <c r="F130" s="6">
        <v>140</v>
      </c>
      <c r="G130" s="7">
        <v>0.18</v>
      </c>
      <c r="H130" s="7">
        <v>0.82</v>
      </c>
      <c r="I130" s="7">
        <v>0.18</v>
      </c>
    </row>
    <row r="131" spans="1:9" x14ac:dyDescent="0.35">
      <c r="A131" s="4" t="s">
        <v>69</v>
      </c>
      <c r="B131" s="6">
        <v>535</v>
      </c>
      <c r="C131" s="7">
        <v>0.12</v>
      </c>
      <c r="D131" s="6">
        <v>530</v>
      </c>
      <c r="E131" s="6">
        <v>460</v>
      </c>
      <c r="F131" s="6">
        <v>70</v>
      </c>
      <c r="G131" s="7">
        <v>0.12</v>
      </c>
      <c r="H131" s="7">
        <v>0.87</v>
      </c>
      <c r="I131" s="7">
        <v>0.13</v>
      </c>
    </row>
    <row r="132" spans="1:9" x14ac:dyDescent="0.35">
      <c r="A132" s="4"/>
    </row>
    <row r="133" spans="1:9" x14ac:dyDescent="0.35">
      <c r="A133" s="11" t="s">
        <v>136</v>
      </c>
    </row>
    <row r="134" spans="1:9" ht="124" x14ac:dyDescent="0.35">
      <c r="A134" s="3" t="s">
        <v>117</v>
      </c>
      <c r="B134" s="5" t="s">
        <v>55</v>
      </c>
      <c r="C134" s="5" t="s">
        <v>56</v>
      </c>
      <c r="D134" s="5" t="s">
        <v>57</v>
      </c>
      <c r="E134" s="5" t="s">
        <v>58</v>
      </c>
      <c r="F134" s="5" t="s">
        <v>59</v>
      </c>
      <c r="G134" s="5" t="s">
        <v>60</v>
      </c>
      <c r="H134" s="5" t="s">
        <v>61</v>
      </c>
      <c r="I134" s="5" t="s">
        <v>62</v>
      </c>
    </row>
    <row r="135" spans="1:9" x14ac:dyDescent="0.35">
      <c r="A135" s="4" t="s">
        <v>118</v>
      </c>
      <c r="B135" s="6">
        <v>25</v>
      </c>
      <c r="C135" s="7">
        <v>0.03</v>
      </c>
      <c r="D135" s="6">
        <v>20</v>
      </c>
      <c r="E135" s="6">
        <v>15</v>
      </c>
      <c r="F135" s="6">
        <v>5</v>
      </c>
      <c r="G135" s="7">
        <v>0.03</v>
      </c>
      <c r="H135" s="7">
        <v>0.81</v>
      </c>
      <c r="I135" s="7">
        <v>0.19</v>
      </c>
    </row>
    <row r="136" spans="1:9" x14ac:dyDescent="0.35">
      <c r="A136" s="4" t="s">
        <v>119</v>
      </c>
      <c r="B136" s="6">
        <v>25</v>
      </c>
      <c r="C136" s="7">
        <v>0.03</v>
      </c>
      <c r="D136" s="6">
        <v>25</v>
      </c>
      <c r="E136" s="6">
        <v>20</v>
      </c>
      <c r="F136" s="6">
        <v>5</v>
      </c>
      <c r="G136" s="7">
        <v>0.03</v>
      </c>
      <c r="H136" s="7">
        <v>0.83</v>
      </c>
      <c r="I136" s="7">
        <v>0.17</v>
      </c>
    </row>
    <row r="137" spans="1:9" x14ac:dyDescent="0.35">
      <c r="A137" s="4" t="s">
        <v>120</v>
      </c>
      <c r="B137" s="6">
        <v>90</v>
      </c>
      <c r="C137" s="7">
        <v>0.12</v>
      </c>
      <c r="D137" s="6">
        <v>85</v>
      </c>
      <c r="E137" s="6">
        <v>65</v>
      </c>
      <c r="F137" s="6">
        <v>20</v>
      </c>
      <c r="G137" s="7">
        <v>0.12</v>
      </c>
      <c r="H137" s="7">
        <v>0.76</v>
      </c>
      <c r="I137" s="7">
        <v>0.24</v>
      </c>
    </row>
    <row r="138" spans="1:9" x14ac:dyDescent="0.35">
      <c r="A138" s="4" t="s">
        <v>121</v>
      </c>
      <c r="B138" s="6">
        <v>30</v>
      </c>
      <c r="C138" s="7">
        <v>0.04</v>
      </c>
      <c r="D138" s="6">
        <v>30</v>
      </c>
      <c r="E138" s="6">
        <v>25</v>
      </c>
      <c r="F138" s="6">
        <v>5</v>
      </c>
      <c r="G138" s="7">
        <v>0.05</v>
      </c>
      <c r="H138" s="7">
        <v>0.84</v>
      </c>
      <c r="I138" s="7">
        <v>0.16</v>
      </c>
    </row>
    <row r="139" spans="1:9" x14ac:dyDescent="0.35">
      <c r="A139" s="4" t="s">
        <v>122</v>
      </c>
      <c r="B139" s="6">
        <v>200</v>
      </c>
      <c r="C139" s="7">
        <v>0.28000000000000003</v>
      </c>
      <c r="D139" s="6">
        <v>195</v>
      </c>
      <c r="E139" s="6">
        <v>160</v>
      </c>
      <c r="F139" s="6">
        <v>35</v>
      </c>
      <c r="G139" s="7">
        <v>0.28000000000000003</v>
      </c>
      <c r="H139" s="7">
        <v>0.82</v>
      </c>
      <c r="I139" s="7">
        <v>0.18</v>
      </c>
    </row>
    <row r="140" spans="1:9" x14ac:dyDescent="0.35">
      <c r="A140" s="4" t="s">
        <v>123</v>
      </c>
      <c r="B140" s="6">
        <v>80</v>
      </c>
      <c r="C140" s="7">
        <v>0.11</v>
      </c>
      <c r="D140" s="6">
        <v>75</v>
      </c>
      <c r="E140" s="6">
        <v>65</v>
      </c>
      <c r="F140" s="6">
        <v>15</v>
      </c>
      <c r="G140" s="7">
        <v>0.11</v>
      </c>
      <c r="H140" s="7">
        <v>0.82</v>
      </c>
      <c r="I140" s="7">
        <v>0.18</v>
      </c>
    </row>
    <row r="141" spans="1:9" x14ac:dyDescent="0.35">
      <c r="A141" s="4" t="s">
        <v>124</v>
      </c>
      <c r="B141" s="6">
        <v>70</v>
      </c>
      <c r="C141" s="7">
        <v>0.09</v>
      </c>
      <c r="D141" s="6">
        <v>65</v>
      </c>
      <c r="E141" s="6">
        <v>45</v>
      </c>
      <c r="F141" s="6">
        <v>20</v>
      </c>
      <c r="G141" s="7">
        <v>0.09</v>
      </c>
      <c r="H141" s="7">
        <v>0.72</v>
      </c>
      <c r="I141" s="7">
        <v>0.28000000000000003</v>
      </c>
    </row>
    <row r="142" spans="1:9" x14ac:dyDescent="0.35">
      <c r="A142" s="4" t="s">
        <v>125</v>
      </c>
      <c r="B142" s="6">
        <v>415</v>
      </c>
      <c r="C142" s="7">
        <v>0.56999999999999995</v>
      </c>
      <c r="D142" s="6">
        <v>400</v>
      </c>
      <c r="E142" s="6">
        <v>320</v>
      </c>
      <c r="F142" s="6">
        <v>80</v>
      </c>
      <c r="G142" s="7">
        <v>0.56999999999999995</v>
      </c>
      <c r="H142" s="7">
        <v>0.8</v>
      </c>
      <c r="I142" s="7">
        <v>0.2</v>
      </c>
    </row>
    <row r="143" spans="1:9" x14ac:dyDescent="0.35">
      <c r="A143" s="4" t="s">
        <v>178</v>
      </c>
      <c r="B143" s="6">
        <v>80</v>
      </c>
      <c r="C143" s="7">
        <v>0.11</v>
      </c>
      <c r="D143" s="6">
        <v>80</v>
      </c>
      <c r="E143" s="6">
        <v>60</v>
      </c>
      <c r="F143" s="6">
        <v>20</v>
      </c>
      <c r="G143" s="7">
        <v>0.11</v>
      </c>
      <c r="H143" s="7">
        <v>0.75</v>
      </c>
      <c r="I143" s="7">
        <v>0.25</v>
      </c>
    </row>
    <row r="144" spans="1:9" x14ac:dyDescent="0.35">
      <c r="A144" s="4" t="s">
        <v>126</v>
      </c>
      <c r="B144" s="6">
        <v>60</v>
      </c>
      <c r="C144" s="7">
        <v>0.08</v>
      </c>
      <c r="D144" s="6">
        <v>60</v>
      </c>
      <c r="E144" s="6">
        <v>45</v>
      </c>
      <c r="F144" s="6">
        <v>15</v>
      </c>
      <c r="G144" s="7">
        <v>0.08</v>
      </c>
      <c r="H144" s="7">
        <v>0.78</v>
      </c>
      <c r="I144" s="7">
        <v>0.22</v>
      </c>
    </row>
    <row r="145" spans="1:9" x14ac:dyDescent="0.35">
      <c r="A145" s="4" t="s">
        <v>69</v>
      </c>
      <c r="B145" s="6">
        <v>75</v>
      </c>
      <c r="C145" s="7">
        <v>0.1</v>
      </c>
      <c r="D145" s="6">
        <v>70</v>
      </c>
      <c r="E145" s="6">
        <v>55</v>
      </c>
      <c r="F145" s="6">
        <v>20</v>
      </c>
      <c r="G145" s="7">
        <v>0.1</v>
      </c>
      <c r="H145" s="7">
        <v>0.74</v>
      </c>
      <c r="I145" s="7">
        <v>0.26</v>
      </c>
    </row>
    <row r="146" spans="1:9" x14ac:dyDescent="0.35">
      <c r="A146" s="4" t="s">
        <v>21</v>
      </c>
      <c r="B146" t="s">
        <v>22</v>
      </c>
    </row>
    <row r="147" spans="1:9" ht="15.75" customHeight="1" x14ac:dyDescent="0.35">
      <c r="A147" s="4" t="s">
        <v>23</v>
      </c>
      <c r="B147" t="s">
        <v>24</v>
      </c>
    </row>
    <row r="148" spans="1:9" ht="15.75" customHeight="1" x14ac:dyDescent="0.35">
      <c r="A148" s="4" t="s">
        <v>25</v>
      </c>
      <c r="B148" t="s">
        <v>26</v>
      </c>
    </row>
    <row r="149" spans="1:9" ht="15.75" customHeight="1" x14ac:dyDescent="0.35">
      <c r="A149" s="4" t="s">
        <v>27</v>
      </c>
      <c r="B149" t="s">
        <v>28</v>
      </c>
    </row>
    <row r="150" spans="1:9" x14ac:dyDescent="0.35">
      <c r="A150" s="4" t="s">
        <v>29</v>
      </c>
      <c r="B150" t="s">
        <v>30</v>
      </c>
    </row>
    <row r="151" spans="1:9" x14ac:dyDescent="0.35">
      <c r="A151" s="4" t="s">
        <v>38</v>
      </c>
      <c r="B151" t="s">
        <v>39</v>
      </c>
    </row>
    <row r="152" spans="1:9" x14ac:dyDescent="0.35">
      <c r="A152" s="4" t="s">
        <v>44</v>
      </c>
      <c r="B152" t="s">
        <v>45</v>
      </c>
    </row>
    <row r="153" spans="1:9" x14ac:dyDescent="0.35">
      <c r="A153" s="4" t="s">
        <v>46</v>
      </c>
      <c r="B153" t="s">
        <v>47</v>
      </c>
    </row>
    <row r="154" spans="1:9" x14ac:dyDescent="0.35">
      <c r="A154" s="4"/>
    </row>
    <row r="155" spans="1:9" x14ac:dyDescent="0.35">
      <c r="A155" s="4"/>
    </row>
    <row r="156" spans="1:9" x14ac:dyDescent="0.35">
      <c r="A156" s="4"/>
    </row>
    <row r="157" spans="1:9" x14ac:dyDescent="0.35">
      <c r="A157" s="4"/>
    </row>
    <row r="158" spans="1:9" x14ac:dyDescent="0.35">
      <c r="A158" s="4"/>
    </row>
    <row r="159" spans="1:9" x14ac:dyDescent="0.35">
      <c r="A159" s="4"/>
    </row>
    <row r="160" spans="1:9"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row r="198" spans="1:1" x14ac:dyDescent="0.35">
      <c r="A198" s="4"/>
    </row>
    <row r="199" spans="1:1" x14ac:dyDescent="0.35">
      <c r="A199" s="4"/>
    </row>
    <row r="200" spans="1:1" x14ac:dyDescent="0.35">
      <c r="A200" s="4"/>
    </row>
    <row r="201" spans="1:1" x14ac:dyDescent="0.35">
      <c r="A201" s="4"/>
    </row>
    <row r="202" spans="1:1" x14ac:dyDescent="0.35">
      <c r="A202" s="4"/>
    </row>
    <row r="203" spans="1:1" x14ac:dyDescent="0.35">
      <c r="A203" s="4"/>
    </row>
    <row r="204" spans="1:1" x14ac:dyDescent="0.35">
      <c r="A204" s="4"/>
    </row>
    <row r="205" spans="1:1" x14ac:dyDescent="0.35">
      <c r="A205" s="4"/>
    </row>
    <row r="206" spans="1:1" x14ac:dyDescent="0.35">
      <c r="A206" s="4"/>
    </row>
    <row r="207" spans="1:1" x14ac:dyDescent="0.35">
      <c r="A207" s="4"/>
    </row>
    <row r="208" spans="1:1" x14ac:dyDescent="0.35">
      <c r="A208" s="4"/>
    </row>
    <row r="209" spans="1:1" x14ac:dyDescent="0.35">
      <c r="A209" s="4"/>
    </row>
    <row r="210" spans="1:1" x14ac:dyDescent="0.35">
      <c r="A210" s="4"/>
    </row>
    <row r="211" spans="1:1" x14ac:dyDescent="0.35">
      <c r="A211" s="4"/>
    </row>
    <row r="212" spans="1:1" x14ac:dyDescent="0.35">
      <c r="A212" s="4"/>
    </row>
    <row r="213" spans="1:1" x14ac:dyDescent="0.35">
      <c r="A213" s="4"/>
    </row>
    <row r="214" spans="1:1" x14ac:dyDescent="0.35">
      <c r="A214" s="4"/>
    </row>
    <row r="215" spans="1:1" x14ac:dyDescent="0.35">
      <c r="A215" s="4"/>
    </row>
    <row r="216" spans="1:1" x14ac:dyDescent="0.35">
      <c r="A216" s="4"/>
    </row>
    <row r="217" spans="1:1" x14ac:dyDescent="0.35">
      <c r="A217" s="4"/>
    </row>
    <row r="218" spans="1:1" x14ac:dyDescent="0.35">
      <c r="A218" s="4"/>
    </row>
    <row r="219" spans="1:1" x14ac:dyDescent="0.35">
      <c r="A219" s="4"/>
    </row>
    <row r="220" spans="1:1" x14ac:dyDescent="0.35">
      <c r="A220" s="4"/>
    </row>
    <row r="221" spans="1:1" x14ac:dyDescent="0.35">
      <c r="A221" s="4"/>
    </row>
    <row r="222" spans="1:1" x14ac:dyDescent="0.35">
      <c r="A222" s="4"/>
    </row>
    <row r="223" spans="1:1" x14ac:dyDescent="0.35">
      <c r="A223" s="4"/>
    </row>
    <row r="224" spans="1:1" x14ac:dyDescent="0.35">
      <c r="A224" s="4"/>
    </row>
    <row r="225" spans="1:1" x14ac:dyDescent="0.35">
      <c r="A225" s="4"/>
    </row>
    <row r="226" spans="1:1" x14ac:dyDescent="0.35">
      <c r="A226" s="4"/>
    </row>
    <row r="227" spans="1:1" x14ac:dyDescent="0.35">
      <c r="A227" s="4"/>
    </row>
    <row r="228" spans="1:1" x14ac:dyDescent="0.35">
      <c r="A228" s="4"/>
    </row>
    <row r="229" spans="1:1" x14ac:dyDescent="0.35">
      <c r="A229" s="4"/>
    </row>
    <row r="230" spans="1:1" x14ac:dyDescent="0.35">
      <c r="A230" s="4"/>
    </row>
    <row r="231" spans="1:1" x14ac:dyDescent="0.35">
      <c r="A231" s="4"/>
    </row>
    <row r="232" spans="1:1" x14ac:dyDescent="0.35">
      <c r="A232" s="4"/>
    </row>
    <row r="233" spans="1:1" x14ac:dyDescent="0.35">
      <c r="A233" s="4"/>
    </row>
    <row r="234" spans="1:1" x14ac:dyDescent="0.35">
      <c r="A234" s="4"/>
    </row>
    <row r="235" spans="1:1" x14ac:dyDescent="0.35">
      <c r="A235" s="4"/>
    </row>
    <row r="236" spans="1:1" x14ac:dyDescent="0.35">
      <c r="A236" s="4"/>
    </row>
    <row r="237" spans="1:1" x14ac:dyDescent="0.35">
      <c r="A237" s="4"/>
    </row>
    <row r="238" spans="1:1" x14ac:dyDescent="0.35">
      <c r="A238" s="4"/>
    </row>
    <row r="239" spans="1:1" x14ac:dyDescent="0.35">
      <c r="A239" s="4"/>
    </row>
    <row r="240" spans="1:1" x14ac:dyDescent="0.35">
      <c r="A240" s="4"/>
    </row>
    <row r="241" spans="1:1" x14ac:dyDescent="0.35">
      <c r="A241" s="4"/>
    </row>
    <row r="242" spans="1:1" x14ac:dyDescent="0.35">
      <c r="A242" s="4"/>
    </row>
    <row r="243" spans="1:1" x14ac:dyDescent="0.35">
      <c r="A243" s="4"/>
    </row>
    <row r="244" spans="1:1" x14ac:dyDescent="0.35">
      <c r="A244" s="4"/>
    </row>
    <row r="245" spans="1:1" x14ac:dyDescent="0.35">
      <c r="A245" s="4"/>
    </row>
    <row r="246" spans="1:1" x14ac:dyDescent="0.35">
      <c r="A246" s="4"/>
    </row>
    <row r="247" spans="1:1" x14ac:dyDescent="0.35">
      <c r="A247" s="4"/>
    </row>
    <row r="248" spans="1:1" x14ac:dyDescent="0.35">
      <c r="A248" s="4"/>
    </row>
    <row r="249" spans="1:1" x14ac:dyDescent="0.35">
      <c r="A249" s="4"/>
    </row>
    <row r="250" spans="1:1" x14ac:dyDescent="0.35">
      <c r="A250" s="4"/>
    </row>
    <row r="251" spans="1:1" x14ac:dyDescent="0.35">
      <c r="A251" s="4"/>
    </row>
    <row r="252" spans="1:1" x14ac:dyDescent="0.35">
      <c r="A252" s="4"/>
    </row>
    <row r="253" spans="1:1" x14ac:dyDescent="0.35">
      <c r="A253" s="4"/>
    </row>
    <row r="254" spans="1:1" x14ac:dyDescent="0.35">
      <c r="A254" s="4"/>
    </row>
    <row r="255" spans="1:1" x14ac:dyDescent="0.35">
      <c r="A255" s="4"/>
    </row>
    <row r="256" spans="1:1" x14ac:dyDescent="0.35">
      <c r="A256" s="4"/>
    </row>
    <row r="257" spans="1:1" x14ac:dyDescent="0.35">
      <c r="A257" s="4"/>
    </row>
    <row r="258" spans="1:1" x14ac:dyDescent="0.35">
      <c r="A258" s="4"/>
    </row>
    <row r="259" spans="1:1" x14ac:dyDescent="0.35">
      <c r="A259" s="4"/>
    </row>
    <row r="260" spans="1:1" x14ac:dyDescent="0.35">
      <c r="A260" s="4"/>
    </row>
    <row r="261" spans="1:1" x14ac:dyDescent="0.35">
      <c r="A261" s="4"/>
    </row>
    <row r="262" spans="1:1" x14ac:dyDescent="0.35">
      <c r="A262" s="4"/>
    </row>
    <row r="263" spans="1:1" x14ac:dyDescent="0.35">
      <c r="A263" s="4"/>
    </row>
    <row r="264" spans="1:1" x14ac:dyDescent="0.35">
      <c r="A264" s="4"/>
    </row>
    <row r="265" spans="1:1" x14ac:dyDescent="0.35">
      <c r="A265" s="4"/>
    </row>
    <row r="266" spans="1:1" x14ac:dyDescent="0.35">
      <c r="A266" s="4"/>
    </row>
    <row r="267" spans="1:1" x14ac:dyDescent="0.35">
      <c r="A267" s="4"/>
    </row>
    <row r="268" spans="1:1" x14ac:dyDescent="0.35">
      <c r="A268" s="4"/>
    </row>
    <row r="269" spans="1:1" x14ac:dyDescent="0.35">
      <c r="A269" s="4"/>
    </row>
    <row r="270" spans="1:1" x14ac:dyDescent="0.35">
      <c r="A270" s="4"/>
    </row>
    <row r="271" spans="1:1" x14ac:dyDescent="0.35">
      <c r="A271" s="4"/>
    </row>
    <row r="272" spans="1:1" x14ac:dyDescent="0.35">
      <c r="A272" s="4"/>
    </row>
    <row r="273" spans="1:1" x14ac:dyDescent="0.35">
      <c r="A273"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97"/>
  <sheetViews>
    <sheetView showGridLines="0" workbookViewId="0"/>
  </sheetViews>
  <sheetFormatPr defaultColWidth="11.53515625" defaultRowHeight="15.5" x14ac:dyDescent="0.35"/>
  <cols>
    <col min="1" max="1" width="22.69140625" customWidth="1"/>
    <col min="2" max="9" width="12.69140625" customWidth="1"/>
  </cols>
  <sheetData>
    <row r="1" spans="1:9" ht="19.5" x14ac:dyDescent="0.45">
      <c r="A1" s="1" t="s">
        <v>137</v>
      </c>
    </row>
    <row r="2" spans="1:9" x14ac:dyDescent="0.35">
      <c r="A2" t="s">
        <v>49</v>
      </c>
    </row>
    <row r="3" spans="1:9" x14ac:dyDescent="0.35">
      <c r="A3" t="s">
        <v>50</v>
      </c>
    </row>
    <row r="4" spans="1:9" x14ac:dyDescent="0.35">
      <c r="A4" t="s">
        <v>138</v>
      </c>
    </row>
    <row r="5" spans="1:9" x14ac:dyDescent="0.35">
      <c r="A5" t="s">
        <v>52</v>
      </c>
    </row>
    <row r="6" spans="1:9" x14ac:dyDescent="0.35">
      <c r="A6" t="s">
        <v>53</v>
      </c>
    </row>
    <row r="7" spans="1:9" x14ac:dyDescent="0.35">
      <c r="A7" s="11" t="s">
        <v>143</v>
      </c>
    </row>
    <row r="8" spans="1:9" ht="124" x14ac:dyDescent="0.35">
      <c r="A8" s="3" t="s">
        <v>139</v>
      </c>
      <c r="B8" s="5" t="s">
        <v>55</v>
      </c>
      <c r="C8" s="5" t="s">
        <v>56</v>
      </c>
      <c r="D8" s="5" t="s">
        <v>57</v>
      </c>
      <c r="E8" s="5" t="s">
        <v>58</v>
      </c>
      <c r="F8" s="5" t="s">
        <v>59</v>
      </c>
      <c r="G8" s="5" t="s">
        <v>60</v>
      </c>
      <c r="H8" s="5" t="s">
        <v>61</v>
      </c>
      <c r="I8" s="5" t="s">
        <v>62</v>
      </c>
    </row>
    <row r="9" spans="1:9" x14ac:dyDescent="0.35">
      <c r="A9" s="4" t="s">
        <v>140</v>
      </c>
      <c r="B9" s="6">
        <v>122955</v>
      </c>
      <c r="C9" s="7">
        <v>0.83</v>
      </c>
      <c r="D9" s="6">
        <v>111595</v>
      </c>
      <c r="E9" s="6">
        <v>70825</v>
      </c>
      <c r="F9" s="6">
        <v>40770</v>
      </c>
      <c r="G9" s="7">
        <v>0.83</v>
      </c>
      <c r="H9" s="7">
        <v>0.63</v>
      </c>
      <c r="I9" s="7">
        <v>0.37</v>
      </c>
    </row>
    <row r="10" spans="1:9" x14ac:dyDescent="0.35">
      <c r="A10" s="4" t="s">
        <v>141</v>
      </c>
      <c r="B10" s="6">
        <v>2945</v>
      </c>
      <c r="C10" s="7">
        <v>0.02</v>
      </c>
      <c r="D10" s="6">
        <v>2665</v>
      </c>
      <c r="E10" s="6">
        <v>1435</v>
      </c>
      <c r="F10" s="6">
        <v>1230</v>
      </c>
      <c r="G10" s="7">
        <v>0.02</v>
      </c>
      <c r="H10" s="7">
        <v>0.54</v>
      </c>
      <c r="I10" s="7">
        <v>0.46</v>
      </c>
    </row>
    <row r="11" spans="1:9" x14ac:dyDescent="0.35">
      <c r="A11" s="4" t="s">
        <v>142</v>
      </c>
      <c r="B11" s="6">
        <v>4190</v>
      </c>
      <c r="C11" s="7">
        <v>0.03</v>
      </c>
      <c r="D11" s="6">
        <v>3800</v>
      </c>
      <c r="E11" s="6">
        <v>2205</v>
      </c>
      <c r="F11" s="6">
        <v>1595</v>
      </c>
      <c r="G11" s="7">
        <v>0.03</v>
      </c>
      <c r="H11" s="7">
        <v>0.57999999999999996</v>
      </c>
      <c r="I11" s="7">
        <v>0.42</v>
      </c>
    </row>
    <row r="12" spans="1:9" x14ac:dyDescent="0.35">
      <c r="A12" s="4" t="s">
        <v>89</v>
      </c>
      <c r="B12" s="6">
        <v>730</v>
      </c>
      <c r="C12" s="7">
        <v>0</v>
      </c>
      <c r="D12" s="6">
        <v>660</v>
      </c>
      <c r="E12" s="6">
        <v>375</v>
      </c>
      <c r="F12" s="6">
        <v>285</v>
      </c>
      <c r="G12" s="7">
        <v>0</v>
      </c>
      <c r="H12" s="7">
        <v>0.56999999999999995</v>
      </c>
      <c r="I12" s="7">
        <v>0.43</v>
      </c>
    </row>
    <row r="13" spans="1:9" x14ac:dyDescent="0.35">
      <c r="A13" s="4" t="s">
        <v>69</v>
      </c>
      <c r="B13" s="6">
        <v>17805</v>
      </c>
      <c r="C13" s="7">
        <v>0.12</v>
      </c>
      <c r="D13" s="6">
        <v>15850</v>
      </c>
      <c r="E13" s="6">
        <v>11755</v>
      </c>
      <c r="F13" s="6">
        <v>4095</v>
      </c>
      <c r="G13" s="7">
        <v>0.12</v>
      </c>
      <c r="H13" s="7">
        <v>0.74</v>
      </c>
      <c r="I13" s="7">
        <v>0.26</v>
      </c>
    </row>
    <row r="14" spans="1:9" x14ac:dyDescent="0.35">
      <c r="A14" s="4" t="s">
        <v>70</v>
      </c>
      <c r="B14" s="6">
        <v>20</v>
      </c>
      <c r="C14" s="7">
        <v>0</v>
      </c>
      <c r="D14" s="6">
        <v>20</v>
      </c>
      <c r="E14" s="6">
        <v>10</v>
      </c>
      <c r="F14" s="6">
        <v>10</v>
      </c>
      <c r="G14" s="7">
        <v>0</v>
      </c>
      <c r="H14" s="7">
        <v>0.52</v>
      </c>
      <c r="I14" s="7">
        <v>0.48</v>
      </c>
    </row>
    <row r="15" spans="1:9" x14ac:dyDescent="0.35">
      <c r="A15" s="8" t="s">
        <v>71</v>
      </c>
      <c r="B15" s="9">
        <v>148645</v>
      </c>
      <c r="C15" s="10">
        <v>1</v>
      </c>
      <c r="D15" s="9">
        <v>134585</v>
      </c>
      <c r="E15" s="9">
        <v>86605</v>
      </c>
      <c r="F15" s="9">
        <v>47980</v>
      </c>
      <c r="G15" s="10">
        <v>1</v>
      </c>
      <c r="H15" s="10">
        <v>0.64</v>
      </c>
      <c r="I15" s="10">
        <v>0.36</v>
      </c>
    </row>
    <row r="17" spans="1:9" x14ac:dyDescent="0.35">
      <c r="A17" s="11" t="s">
        <v>144</v>
      </c>
    </row>
    <row r="18" spans="1:9" ht="124" x14ac:dyDescent="0.35">
      <c r="A18" s="3" t="s">
        <v>139</v>
      </c>
      <c r="B18" s="5" t="s">
        <v>55</v>
      </c>
      <c r="C18" s="5" t="s">
        <v>56</v>
      </c>
      <c r="D18" s="5" t="s">
        <v>57</v>
      </c>
      <c r="E18" s="5" t="s">
        <v>58</v>
      </c>
      <c r="F18" s="5" t="s">
        <v>59</v>
      </c>
      <c r="G18" s="5" t="s">
        <v>60</v>
      </c>
      <c r="H18" s="5" t="s">
        <v>61</v>
      </c>
      <c r="I18" s="5" t="s">
        <v>62</v>
      </c>
    </row>
    <row r="19" spans="1:9" x14ac:dyDescent="0.35">
      <c r="A19" s="4" t="s">
        <v>140</v>
      </c>
      <c r="B19" s="6">
        <v>51530</v>
      </c>
      <c r="C19" s="7">
        <v>0.83</v>
      </c>
      <c r="D19" s="6">
        <v>46995</v>
      </c>
      <c r="E19" s="6">
        <v>22225</v>
      </c>
      <c r="F19" s="6">
        <v>24770</v>
      </c>
      <c r="G19" s="7">
        <v>0.84</v>
      </c>
      <c r="H19" s="7">
        <v>0.47</v>
      </c>
      <c r="I19" s="7">
        <v>0.53</v>
      </c>
    </row>
    <row r="20" spans="1:9" x14ac:dyDescent="0.35">
      <c r="A20" s="4" t="s">
        <v>141</v>
      </c>
      <c r="B20" s="6">
        <v>2140</v>
      </c>
      <c r="C20" s="7">
        <v>0.03</v>
      </c>
      <c r="D20" s="6">
        <v>1960</v>
      </c>
      <c r="E20" s="6">
        <v>930</v>
      </c>
      <c r="F20" s="6">
        <v>1030</v>
      </c>
      <c r="G20" s="7">
        <v>0.03</v>
      </c>
      <c r="H20" s="7">
        <v>0.48</v>
      </c>
      <c r="I20" s="7">
        <v>0.52</v>
      </c>
    </row>
    <row r="21" spans="1:9" x14ac:dyDescent="0.35">
      <c r="A21" s="4" t="s">
        <v>142</v>
      </c>
      <c r="B21" s="6">
        <v>2510</v>
      </c>
      <c r="C21" s="7">
        <v>0.04</v>
      </c>
      <c r="D21" s="6">
        <v>2265</v>
      </c>
      <c r="E21" s="6">
        <v>1050</v>
      </c>
      <c r="F21" s="6">
        <v>1215</v>
      </c>
      <c r="G21" s="7">
        <v>0.04</v>
      </c>
      <c r="H21" s="7">
        <v>0.46</v>
      </c>
      <c r="I21" s="7">
        <v>0.54</v>
      </c>
    </row>
    <row r="22" spans="1:9" x14ac:dyDescent="0.35">
      <c r="A22" s="4" t="s">
        <v>89</v>
      </c>
      <c r="B22" s="6">
        <v>570</v>
      </c>
      <c r="C22" s="7">
        <v>0.01</v>
      </c>
      <c r="D22" s="6">
        <v>510</v>
      </c>
      <c r="E22" s="6">
        <v>265</v>
      </c>
      <c r="F22" s="6">
        <v>245</v>
      </c>
      <c r="G22" s="7">
        <v>0.01</v>
      </c>
      <c r="H22" s="7">
        <v>0.52</v>
      </c>
      <c r="I22" s="7">
        <v>0.48</v>
      </c>
    </row>
    <row r="23" spans="1:9" x14ac:dyDescent="0.35">
      <c r="A23" s="4" t="s">
        <v>69</v>
      </c>
      <c r="B23" s="6">
        <v>5045</v>
      </c>
      <c r="C23" s="7">
        <v>0.08</v>
      </c>
      <c r="D23" s="6">
        <v>4425</v>
      </c>
      <c r="E23" s="6">
        <v>2660</v>
      </c>
      <c r="F23" s="6">
        <v>1765</v>
      </c>
      <c r="G23" s="7">
        <v>0.08</v>
      </c>
      <c r="H23" s="7">
        <v>0.6</v>
      </c>
      <c r="I23" s="7">
        <v>0.4</v>
      </c>
    </row>
    <row r="24" spans="1:9" x14ac:dyDescent="0.35">
      <c r="A24" s="4" t="s">
        <v>70</v>
      </c>
      <c r="B24" s="6">
        <v>15</v>
      </c>
      <c r="C24" s="7">
        <v>0</v>
      </c>
      <c r="D24" s="6">
        <v>15</v>
      </c>
      <c r="E24" s="6">
        <v>5</v>
      </c>
      <c r="F24" s="6">
        <v>10</v>
      </c>
      <c r="G24" s="7">
        <v>0</v>
      </c>
      <c r="H24" s="7">
        <v>0.33</v>
      </c>
      <c r="I24" s="7">
        <v>0.67</v>
      </c>
    </row>
    <row r="25" spans="1:9" x14ac:dyDescent="0.35">
      <c r="A25" s="8" t="s">
        <v>71</v>
      </c>
      <c r="B25" s="9">
        <v>61810</v>
      </c>
      <c r="C25" s="10">
        <v>1</v>
      </c>
      <c r="D25" s="9">
        <v>56175</v>
      </c>
      <c r="E25" s="9">
        <v>27140</v>
      </c>
      <c r="F25" s="9">
        <v>29035</v>
      </c>
      <c r="G25" s="10">
        <v>1</v>
      </c>
      <c r="H25" s="10">
        <v>0.48</v>
      </c>
      <c r="I25" s="10">
        <v>0.52</v>
      </c>
    </row>
    <row r="27" spans="1:9" x14ac:dyDescent="0.35">
      <c r="A27" s="11" t="s">
        <v>145</v>
      </c>
    </row>
    <row r="28" spans="1:9" ht="124" x14ac:dyDescent="0.35">
      <c r="A28" s="3" t="s">
        <v>139</v>
      </c>
      <c r="B28" s="5" t="s">
        <v>55</v>
      </c>
      <c r="C28" s="5" t="s">
        <v>56</v>
      </c>
      <c r="D28" s="5" t="s">
        <v>57</v>
      </c>
      <c r="E28" s="5" t="s">
        <v>58</v>
      </c>
      <c r="F28" s="5" t="s">
        <v>59</v>
      </c>
      <c r="G28" s="5" t="s">
        <v>60</v>
      </c>
      <c r="H28" s="5" t="s">
        <v>61</v>
      </c>
      <c r="I28" s="5" t="s">
        <v>62</v>
      </c>
    </row>
    <row r="29" spans="1:9" x14ac:dyDescent="0.35">
      <c r="A29" s="4" t="s">
        <v>140</v>
      </c>
      <c r="B29" s="6">
        <v>20725</v>
      </c>
      <c r="C29" s="7">
        <v>0.85</v>
      </c>
      <c r="D29" s="6">
        <v>20320</v>
      </c>
      <c r="E29" s="6">
        <v>13685</v>
      </c>
      <c r="F29" s="6">
        <v>6635</v>
      </c>
      <c r="G29" s="7">
        <v>0.85</v>
      </c>
      <c r="H29" s="7">
        <v>0.67</v>
      </c>
      <c r="I29" s="7">
        <v>0.33</v>
      </c>
    </row>
    <row r="30" spans="1:9" x14ac:dyDescent="0.35">
      <c r="A30" s="4" t="s">
        <v>141</v>
      </c>
      <c r="B30" s="6">
        <v>110</v>
      </c>
      <c r="C30" s="7">
        <v>0</v>
      </c>
      <c r="D30" s="6">
        <v>110</v>
      </c>
      <c r="E30" s="6">
        <v>60</v>
      </c>
      <c r="F30" s="6">
        <v>50</v>
      </c>
      <c r="G30" s="7">
        <v>0</v>
      </c>
      <c r="H30" s="7">
        <v>0.56000000000000005</v>
      </c>
      <c r="I30" s="7">
        <v>0.44</v>
      </c>
    </row>
    <row r="31" spans="1:9" x14ac:dyDescent="0.35">
      <c r="A31" s="4" t="s">
        <v>142</v>
      </c>
      <c r="B31" s="6">
        <v>510</v>
      </c>
      <c r="C31" s="7">
        <v>0.02</v>
      </c>
      <c r="D31" s="6">
        <v>505</v>
      </c>
      <c r="E31" s="6">
        <v>365</v>
      </c>
      <c r="F31" s="6">
        <v>145</v>
      </c>
      <c r="G31" s="7">
        <v>0.02</v>
      </c>
      <c r="H31" s="7">
        <v>0.72</v>
      </c>
      <c r="I31" s="7">
        <v>0.28000000000000003</v>
      </c>
    </row>
    <row r="32" spans="1:9" x14ac:dyDescent="0.35">
      <c r="A32" s="4" t="s">
        <v>89</v>
      </c>
      <c r="B32" s="6">
        <v>35</v>
      </c>
      <c r="C32" s="7">
        <v>0</v>
      </c>
      <c r="D32" s="6">
        <v>35</v>
      </c>
      <c r="E32" s="6">
        <v>15</v>
      </c>
      <c r="F32" s="6">
        <v>15</v>
      </c>
      <c r="G32" s="7">
        <v>0</v>
      </c>
      <c r="H32" s="7">
        <v>0.5</v>
      </c>
      <c r="I32" s="7">
        <v>0.5</v>
      </c>
    </row>
    <row r="33" spans="1:9" x14ac:dyDescent="0.35">
      <c r="A33" s="4" t="s">
        <v>69</v>
      </c>
      <c r="B33" s="6">
        <v>2985</v>
      </c>
      <c r="C33" s="7">
        <v>0.12</v>
      </c>
      <c r="D33" s="6">
        <v>2875</v>
      </c>
      <c r="E33" s="6">
        <v>2035</v>
      </c>
      <c r="F33" s="6">
        <v>840</v>
      </c>
      <c r="G33" s="7">
        <v>0.12</v>
      </c>
      <c r="H33" s="7">
        <v>0.71</v>
      </c>
      <c r="I33" s="7">
        <v>0.28999999999999998</v>
      </c>
    </row>
    <row r="34" spans="1:9" x14ac:dyDescent="0.35">
      <c r="A34" s="4" t="s">
        <v>70</v>
      </c>
      <c r="B34" s="6">
        <v>0</v>
      </c>
      <c r="C34" s="7">
        <v>0</v>
      </c>
      <c r="D34" s="6">
        <v>0</v>
      </c>
      <c r="E34" s="6">
        <v>0</v>
      </c>
      <c r="F34" s="6">
        <v>0</v>
      </c>
      <c r="G34" s="7">
        <v>0</v>
      </c>
      <c r="H34" s="7">
        <v>0</v>
      </c>
      <c r="I34" s="7">
        <v>0</v>
      </c>
    </row>
    <row r="35" spans="1:9" x14ac:dyDescent="0.35">
      <c r="A35" s="8" t="s">
        <v>71</v>
      </c>
      <c r="B35" s="9">
        <v>24365</v>
      </c>
      <c r="C35" s="10">
        <v>1</v>
      </c>
      <c r="D35" s="9">
        <v>23845</v>
      </c>
      <c r="E35" s="9">
        <v>16165</v>
      </c>
      <c r="F35" s="9">
        <v>7680</v>
      </c>
      <c r="G35" s="10">
        <v>1</v>
      </c>
      <c r="H35" s="10">
        <v>0.68</v>
      </c>
      <c r="I35" s="10">
        <v>0.32</v>
      </c>
    </row>
    <row r="36" spans="1:9" x14ac:dyDescent="0.35">
      <c r="A36" s="4"/>
    </row>
    <row r="37" spans="1:9" x14ac:dyDescent="0.35">
      <c r="A37" s="11" t="s">
        <v>146</v>
      </c>
    </row>
    <row r="38" spans="1:9" ht="124" x14ac:dyDescent="0.35">
      <c r="A38" s="3" t="s">
        <v>139</v>
      </c>
      <c r="B38" s="5" t="s">
        <v>55</v>
      </c>
      <c r="C38" s="5" t="s">
        <v>56</v>
      </c>
      <c r="D38" s="5" t="s">
        <v>57</v>
      </c>
      <c r="E38" s="5" t="s">
        <v>58</v>
      </c>
      <c r="F38" s="5" t="s">
        <v>59</v>
      </c>
      <c r="G38" s="5" t="s">
        <v>60</v>
      </c>
      <c r="H38" s="5" t="s">
        <v>61</v>
      </c>
      <c r="I38" s="5" t="s">
        <v>62</v>
      </c>
    </row>
    <row r="39" spans="1:9" x14ac:dyDescent="0.35">
      <c r="A39" s="4" t="s">
        <v>140</v>
      </c>
      <c r="B39" s="6">
        <v>8865</v>
      </c>
      <c r="C39" s="7">
        <v>0.77</v>
      </c>
      <c r="D39" s="6">
        <v>5985</v>
      </c>
      <c r="E39" s="6">
        <v>4970</v>
      </c>
      <c r="F39" s="6">
        <v>1015</v>
      </c>
      <c r="G39" s="7">
        <v>0.76</v>
      </c>
      <c r="H39" s="7">
        <v>0.83</v>
      </c>
      <c r="I39" s="7">
        <v>0.17</v>
      </c>
    </row>
    <row r="40" spans="1:9" x14ac:dyDescent="0.35">
      <c r="A40" s="4" t="s">
        <v>141</v>
      </c>
      <c r="B40" s="6">
        <v>180</v>
      </c>
      <c r="C40" s="7">
        <v>0.02</v>
      </c>
      <c r="D40" s="6">
        <v>125</v>
      </c>
      <c r="E40" s="6">
        <v>100</v>
      </c>
      <c r="F40" s="6">
        <v>30</v>
      </c>
      <c r="G40" s="7">
        <v>0.02</v>
      </c>
      <c r="H40" s="7">
        <v>0.78</v>
      </c>
      <c r="I40" s="7">
        <v>0.22</v>
      </c>
    </row>
    <row r="41" spans="1:9" x14ac:dyDescent="0.35">
      <c r="A41" s="4" t="s">
        <v>142</v>
      </c>
      <c r="B41" s="6">
        <v>205</v>
      </c>
      <c r="C41" s="7">
        <v>0.02</v>
      </c>
      <c r="D41" s="6">
        <v>135</v>
      </c>
      <c r="E41" s="6">
        <v>115</v>
      </c>
      <c r="F41" s="6">
        <v>20</v>
      </c>
      <c r="G41" s="7">
        <v>0.02</v>
      </c>
      <c r="H41" s="7">
        <v>0.85</v>
      </c>
      <c r="I41" s="7">
        <v>0.15</v>
      </c>
    </row>
    <row r="42" spans="1:9" x14ac:dyDescent="0.35">
      <c r="A42" s="4" t="s">
        <v>89</v>
      </c>
      <c r="B42" s="6">
        <v>30</v>
      </c>
      <c r="C42" s="7">
        <v>0</v>
      </c>
      <c r="D42" s="6">
        <v>20</v>
      </c>
      <c r="E42" s="6">
        <v>20</v>
      </c>
      <c r="F42" s="6">
        <v>5</v>
      </c>
      <c r="G42" s="7">
        <v>0</v>
      </c>
      <c r="H42" s="7">
        <v>0.86</v>
      </c>
      <c r="I42" s="7">
        <v>0.14000000000000001</v>
      </c>
    </row>
    <row r="43" spans="1:9" x14ac:dyDescent="0.35">
      <c r="A43" s="4" t="s">
        <v>69</v>
      </c>
      <c r="B43" s="6">
        <v>2245</v>
      </c>
      <c r="C43" s="7">
        <v>0.19</v>
      </c>
      <c r="D43" s="6">
        <v>1590</v>
      </c>
      <c r="E43" s="6">
        <v>1365</v>
      </c>
      <c r="F43" s="6">
        <v>225</v>
      </c>
      <c r="G43" s="7">
        <v>0.2</v>
      </c>
      <c r="H43" s="7">
        <v>0.86</v>
      </c>
      <c r="I43" s="7">
        <v>0.14000000000000001</v>
      </c>
    </row>
    <row r="44" spans="1:9" x14ac:dyDescent="0.35">
      <c r="A44" s="4" t="s">
        <v>70</v>
      </c>
      <c r="B44" s="6">
        <v>0</v>
      </c>
      <c r="C44" s="7">
        <v>0</v>
      </c>
      <c r="D44" s="6">
        <v>0</v>
      </c>
      <c r="E44" s="6">
        <v>0</v>
      </c>
      <c r="F44" s="6">
        <v>0</v>
      </c>
      <c r="G44" s="7">
        <v>0</v>
      </c>
      <c r="H44" s="7">
        <v>0</v>
      </c>
      <c r="I44" s="7">
        <v>0</v>
      </c>
    </row>
    <row r="45" spans="1:9" x14ac:dyDescent="0.35">
      <c r="A45" s="8" t="s">
        <v>71</v>
      </c>
      <c r="B45" s="9">
        <v>11525</v>
      </c>
      <c r="C45" s="10">
        <v>1</v>
      </c>
      <c r="D45" s="9">
        <v>7860</v>
      </c>
      <c r="E45" s="9">
        <v>6565</v>
      </c>
      <c r="F45" s="9">
        <v>1295</v>
      </c>
      <c r="G45" s="10">
        <v>1</v>
      </c>
      <c r="H45" s="10">
        <v>0.84</v>
      </c>
      <c r="I45" s="10">
        <v>0.16</v>
      </c>
    </row>
    <row r="46" spans="1:9" x14ac:dyDescent="0.35">
      <c r="A46" s="4"/>
    </row>
    <row r="47" spans="1:9" x14ac:dyDescent="0.35">
      <c r="A47" s="11" t="s">
        <v>147</v>
      </c>
    </row>
    <row r="48" spans="1:9" ht="124" x14ac:dyDescent="0.35">
      <c r="A48" s="3" t="s">
        <v>139</v>
      </c>
      <c r="B48" s="5" t="s">
        <v>55</v>
      </c>
      <c r="C48" s="5" t="s">
        <v>56</v>
      </c>
      <c r="D48" s="5" t="s">
        <v>57</v>
      </c>
      <c r="E48" s="5" t="s">
        <v>58</v>
      </c>
      <c r="F48" s="5" t="s">
        <v>59</v>
      </c>
      <c r="G48" s="5" t="s">
        <v>60</v>
      </c>
      <c r="H48" s="5" t="s">
        <v>61</v>
      </c>
      <c r="I48" s="5" t="s">
        <v>62</v>
      </c>
    </row>
    <row r="49" spans="1:9" x14ac:dyDescent="0.35">
      <c r="A49" s="4" t="s">
        <v>140</v>
      </c>
      <c r="B49" s="6">
        <v>12165</v>
      </c>
      <c r="C49" s="7">
        <v>0.89</v>
      </c>
      <c r="D49" s="6">
        <v>9655</v>
      </c>
      <c r="E49" s="6">
        <v>7875</v>
      </c>
      <c r="F49" s="6">
        <v>1780</v>
      </c>
      <c r="G49" s="7">
        <v>0.89</v>
      </c>
      <c r="H49" s="7">
        <v>0.82</v>
      </c>
      <c r="I49" s="7">
        <v>0.18</v>
      </c>
    </row>
    <row r="50" spans="1:9" x14ac:dyDescent="0.35">
      <c r="A50" s="4" t="s">
        <v>141</v>
      </c>
      <c r="B50" s="6">
        <v>100</v>
      </c>
      <c r="C50" s="7">
        <v>0.01</v>
      </c>
      <c r="D50" s="6">
        <v>75</v>
      </c>
      <c r="E50" s="6">
        <v>65</v>
      </c>
      <c r="F50" s="6">
        <v>10</v>
      </c>
      <c r="G50" s="7">
        <v>0.01</v>
      </c>
      <c r="H50" s="7">
        <v>0.84</v>
      </c>
      <c r="I50" s="7">
        <v>0.16</v>
      </c>
    </row>
    <row r="51" spans="1:9" x14ac:dyDescent="0.35">
      <c r="A51" s="4" t="s">
        <v>142</v>
      </c>
      <c r="B51" s="6">
        <v>225</v>
      </c>
      <c r="C51" s="7">
        <v>0.02</v>
      </c>
      <c r="D51" s="6">
        <v>180</v>
      </c>
      <c r="E51" s="6">
        <v>145</v>
      </c>
      <c r="F51" s="6">
        <v>30</v>
      </c>
      <c r="G51" s="7">
        <v>0.02</v>
      </c>
      <c r="H51" s="7">
        <v>0.82</v>
      </c>
      <c r="I51" s="7">
        <v>0.18</v>
      </c>
    </row>
    <row r="52" spans="1:9" x14ac:dyDescent="0.35">
      <c r="A52" s="4" t="s">
        <v>89</v>
      </c>
      <c r="B52" s="6">
        <v>25</v>
      </c>
      <c r="C52" s="7">
        <v>0</v>
      </c>
      <c r="D52" s="6">
        <v>20</v>
      </c>
      <c r="E52" s="6">
        <v>20</v>
      </c>
      <c r="F52" s="6">
        <v>5</v>
      </c>
      <c r="G52" s="7">
        <v>0</v>
      </c>
      <c r="H52" s="7">
        <v>0.86</v>
      </c>
      <c r="I52" s="7">
        <v>0.14000000000000001</v>
      </c>
    </row>
    <row r="53" spans="1:9" x14ac:dyDescent="0.35">
      <c r="A53" s="4" t="s">
        <v>69</v>
      </c>
      <c r="B53" s="6">
        <v>1125</v>
      </c>
      <c r="C53" s="7">
        <v>0.08</v>
      </c>
      <c r="D53" s="6">
        <v>885</v>
      </c>
      <c r="E53" s="6">
        <v>720</v>
      </c>
      <c r="F53" s="6">
        <v>165</v>
      </c>
      <c r="G53" s="7">
        <v>0.08</v>
      </c>
      <c r="H53" s="7">
        <v>0.81</v>
      </c>
      <c r="I53" s="7">
        <v>0.19</v>
      </c>
    </row>
    <row r="54" spans="1:9" x14ac:dyDescent="0.35">
      <c r="A54" s="4" t="s">
        <v>70</v>
      </c>
      <c r="B54" s="6">
        <v>5</v>
      </c>
      <c r="C54" s="7">
        <v>0</v>
      </c>
      <c r="D54" s="6">
        <v>5</v>
      </c>
      <c r="E54" s="6">
        <v>5</v>
      </c>
      <c r="F54" s="6">
        <v>0</v>
      </c>
      <c r="G54" s="7">
        <v>0</v>
      </c>
      <c r="H54" s="7">
        <v>1</v>
      </c>
      <c r="I54" s="7">
        <v>0</v>
      </c>
    </row>
    <row r="55" spans="1:9" x14ac:dyDescent="0.35">
      <c r="A55" s="8" t="s">
        <v>71</v>
      </c>
      <c r="B55" s="9">
        <v>13645</v>
      </c>
      <c r="C55" s="10">
        <v>1</v>
      </c>
      <c r="D55" s="9">
        <v>10820</v>
      </c>
      <c r="E55" s="9">
        <v>8825</v>
      </c>
      <c r="F55" s="9">
        <v>1990</v>
      </c>
      <c r="G55" s="10">
        <v>1</v>
      </c>
      <c r="H55" s="10">
        <v>0.82</v>
      </c>
      <c r="I55" s="10">
        <v>0.18</v>
      </c>
    </row>
    <row r="56" spans="1:9" x14ac:dyDescent="0.35">
      <c r="A56" s="4"/>
    </row>
    <row r="57" spans="1:9" x14ac:dyDescent="0.35">
      <c r="A57" s="11" t="s">
        <v>148</v>
      </c>
    </row>
    <row r="58" spans="1:9" ht="124" x14ac:dyDescent="0.35">
      <c r="A58" s="3" t="s">
        <v>139</v>
      </c>
      <c r="B58" s="5" t="s">
        <v>55</v>
      </c>
      <c r="C58" s="5" t="s">
        <v>56</v>
      </c>
      <c r="D58" s="5" t="s">
        <v>57</v>
      </c>
      <c r="E58" s="5" t="s">
        <v>58</v>
      </c>
      <c r="F58" s="5" t="s">
        <v>59</v>
      </c>
      <c r="G58" s="5" t="s">
        <v>60</v>
      </c>
      <c r="H58" s="5" t="s">
        <v>61</v>
      </c>
      <c r="I58" s="5" t="s">
        <v>62</v>
      </c>
    </row>
    <row r="59" spans="1:9" x14ac:dyDescent="0.35">
      <c r="A59" s="4" t="s">
        <v>140</v>
      </c>
      <c r="B59" s="6">
        <v>4730</v>
      </c>
      <c r="C59" s="7">
        <v>0.63</v>
      </c>
      <c r="D59" s="6">
        <v>4265</v>
      </c>
      <c r="E59" s="6">
        <v>3425</v>
      </c>
      <c r="F59" s="6">
        <v>840</v>
      </c>
      <c r="G59" s="7">
        <v>0.62</v>
      </c>
      <c r="H59" s="7">
        <v>0.8</v>
      </c>
      <c r="I59" s="7">
        <v>0.2</v>
      </c>
    </row>
    <row r="60" spans="1:9" x14ac:dyDescent="0.35">
      <c r="A60" s="4" t="s">
        <v>141</v>
      </c>
      <c r="B60" s="6">
        <v>50</v>
      </c>
      <c r="C60" s="7">
        <v>0.01</v>
      </c>
      <c r="D60" s="6">
        <v>40</v>
      </c>
      <c r="E60" s="6">
        <v>35</v>
      </c>
      <c r="F60" s="6">
        <v>10</v>
      </c>
      <c r="G60" s="7">
        <v>0.01</v>
      </c>
      <c r="H60" s="7">
        <v>0.8</v>
      </c>
      <c r="I60" s="7">
        <v>0.2</v>
      </c>
    </row>
    <row r="61" spans="1:9" x14ac:dyDescent="0.35">
      <c r="A61" s="4" t="s">
        <v>142</v>
      </c>
      <c r="B61" s="6">
        <v>40</v>
      </c>
      <c r="C61" s="7">
        <v>0.01</v>
      </c>
      <c r="D61" s="6">
        <v>40</v>
      </c>
      <c r="E61" s="6">
        <v>30</v>
      </c>
      <c r="F61" s="6">
        <v>10</v>
      </c>
      <c r="G61" s="7">
        <v>0.01</v>
      </c>
      <c r="H61" s="7">
        <v>0.79</v>
      </c>
      <c r="I61" s="7">
        <v>0.21</v>
      </c>
    </row>
    <row r="62" spans="1:9" x14ac:dyDescent="0.35">
      <c r="A62" s="4" t="s">
        <v>89</v>
      </c>
      <c r="B62" s="6">
        <v>10</v>
      </c>
      <c r="C62" s="7">
        <v>0</v>
      </c>
      <c r="D62" s="6">
        <v>10</v>
      </c>
      <c r="E62" s="6" t="s">
        <v>76</v>
      </c>
      <c r="F62" s="6" t="s">
        <v>76</v>
      </c>
      <c r="G62" s="7">
        <v>0</v>
      </c>
      <c r="H62" s="6" t="s">
        <v>76</v>
      </c>
      <c r="I62" s="7" t="s">
        <v>76</v>
      </c>
    </row>
    <row r="63" spans="1:9" x14ac:dyDescent="0.35">
      <c r="A63" s="4" t="s">
        <v>69</v>
      </c>
      <c r="B63" s="6">
        <v>2685</v>
      </c>
      <c r="C63" s="7">
        <v>0.36</v>
      </c>
      <c r="D63" s="6">
        <v>2480</v>
      </c>
      <c r="E63" s="6">
        <v>2125</v>
      </c>
      <c r="F63" s="6">
        <v>355</v>
      </c>
      <c r="G63" s="7">
        <v>0.36</v>
      </c>
      <c r="H63" s="7">
        <v>0.86</v>
      </c>
      <c r="I63" s="7">
        <v>0.14000000000000001</v>
      </c>
    </row>
    <row r="64" spans="1:9" x14ac:dyDescent="0.35">
      <c r="A64" s="4" t="s">
        <v>70</v>
      </c>
      <c r="B64" s="6">
        <v>0</v>
      </c>
      <c r="C64" s="7">
        <v>0</v>
      </c>
      <c r="D64" s="6">
        <v>0</v>
      </c>
      <c r="E64" s="6">
        <v>0</v>
      </c>
      <c r="F64" s="6">
        <v>0</v>
      </c>
      <c r="G64" s="7">
        <v>0</v>
      </c>
      <c r="H64" s="7">
        <v>0</v>
      </c>
      <c r="I64" s="7">
        <v>0</v>
      </c>
    </row>
    <row r="65" spans="1:9" x14ac:dyDescent="0.35">
      <c r="A65" s="8" t="s">
        <v>71</v>
      </c>
      <c r="B65" s="9">
        <v>7520</v>
      </c>
      <c r="C65" s="10">
        <v>1</v>
      </c>
      <c r="D65" s="9">
        <v>6830</v>
      </c>
      <c r="E65" s="9">
        <v>5620</v>
      </c>
      <c r="F65" s="9">
        <v>1210</v>
      </c>
      <c r="G65" s="10">
        <v>1</v>
      </c>
      <c r="H65" s="10">
        <v>0.82</v>
      </c>
      <c r="I65" s="10">
        <v>0.18</v>
      </c>
    </row>
    <row r="66" spans="1:9" x14ac:dyDescent="0.35">
      <c r="A66" s="4"/>
    </row>
    <row r="67" spans="1:9" x14ac:dyDescent="0.35">
      <c r="A67" s="11" t="s">
        <v>149</v>
      </c>
    </row>
    <row r="68" spans="1:9" ht="124" x14ac:dyDescent="0.35">
      <c r="A68" s="3" t="s">
        <v>139</v>
      </c>
      <c r="B68" s="5" t="s">
        <v>55</v>
      </c>
      <c r="C68" s="5" t="s">
        <v>56</v>
      </c>
      <c r="D68" s="5" t="s">
        <v>57</v>
      </c>
      <c r="E68" s="5" t="s">
        <v>58</v>
      </c>
      <c r="F68" s="5" t="s">
        <v>59</v>
      </c>
      <c r="G68" s="5" t="s">
        <v>60</v>
      </c>
      <c r="H68" s="5" t="s">
        <v>61</v>
      </c>
      <c r="I68" s="5" t="s">
        <v>62</v>
      </c>
    </row>
    <row r="69" spans="1:9" x14ac:dyDescent="0.35">
      <c r="A69" s="4" t="s">
        <v>140</v>
      </c>
      <c r="B69" s="6">
        <v>1325</v>
      </c>
      <c r="C69" s="7">
        <v>0.82</v>
      </c>
      <c r="D69" s="6">
        <v>1285</v>
      </c>
      <c r="E69" s="6">
        <v>505</v>
      </c>
      <c r="F69" s="6">
        <v>780</v>
      </c>
      <c r="G69" s="7">
        <v>0.82</v>
      </c>
      <c r="H69" s="7">
        <v>0.39</v>
      </c>
      <c r="I69" s="7">
        <v>0.61</v>
      </c>
    </row>
    <row r="70" spans="1:9" x14ac:dyDescent="0.35">
      <c r="A70" s="4" t="s">
        <v>141</v>
      </c>
      <c r="B70" s="6">
        <v>70</v>
      </c>
      <c r="C70" s="7">
        <v>0.04</v>
      </c>
      <c r="D70" s="6">
        <v>70</v>
      </c>
      <c r="E70" s="6">
        <v>35</v>
      </c>
      <c r="F70" s="6">
        <v>35</v>
      </c>
      <c r="G70" s="7">
        <v>0.04</v>
      </c>
      <c r="H70" s="7">
        <v>0.48</v>
      </c>
      <c r="I70" s="7">
        <v>0.52</v>
      </c>
    </row>
    <row r="71" spans="1:9" x14ac:dyDescent="0.35">
      <c r="A71" s="4" t="s">
        <v>142</v>
      </c>
      <c r="B71" s="6">
        <v>80</v>
      </c>
      <c r="C71" s="7">
        <v>0.05</v>
      </c>
      <c r="D71" s="6">
        <v>75</v>
      </c>
      <c r="E71" s="6">
        <v>30</v>
      </c>
      <c r="F71" s="6">
        <v>45</v>
      </c>
      <c r="G71" s="7">
        <v>0.05</v>
      </c>
      <c r="H71" s="7">
        <v>0.43</v>
      </c>
      <c r="I71" s="7">
        <v>0.56999999999999995</v>
      </c>
    </row>
    <row r="72" spans="1:9" x14ac:dyDescent="0.35">
      <c r="A72" s="4" t="s">
        <v>89</v>
      </c>
      <c r="B72" s="6">
        <v>5</v>
      </c>
      <c r="C72" s="7">
        <v>0</v>
      </c>
      <c r="D72" s="6">
        <v>5</v>
      </c>
      <c r="E72" s="6" t="s">
        <v>76</v>
      </c>
      <c r="F72" s="6" t="s">
        <v>76</v>
      </c>
      <c r="G72" s="7">
        <v>0</v>
      </c>
      <c r="H72" s="7" t="s">
        <v>76</v>
      </c>
      <c r="I72" s="7" t="s">
        <v>76</v>
      </c>
    </row>
    <row r="73" spans="1:9" x14ac:dyDescent="0.35">
      <c r="A73" s="4" t="s">
        <v>69</v>
      </c>
      <c r="B73" s="6">
        <v>135</v>
      </c>
      <c r="C73" s="7">
        <v>0.08</v>
      </c>
      <c r="D73" s="6">
        <v>130</v>
      </c>
      <c r="E73" s="6">
        <v>65</v>
      </c>
      <c r="F73" s="6">
        <v>60</v>
      </c>
      <c r="G73" s="7">
        <v>0.08</v>
      </c>
      <c r="H73" s="7">
        <v>0.52</v>
      </c>
      <c r="I73" s="7">
        <v>0.48</v>
      </c>
    </row>
    <row r="74" spans="1:9" x14ac:dyDescent="0.35">
      <c r="A74" s="4" t="s">
        <v>70</v>
      </c>
      <c r="B74" s="6">
        <v>0</v>
      </c>
      <c r="C74" s="7">
        <v>0</v>
      </c>
      <c r="D74" s="6">
        <v>0</v>
      </c>
      <c r="E74" s="6">
        <v>0</v>
      </c>
      <c r="F74" s="6">
        <v>0</v>
      </c>
      <c r="G74" s="7">
        <v>0</v>
      </c>
      <c r="H74" s="7">
        <v>0</v>
      </c>
      <c r="I74" s="7">
        <v>0</v>
      </c>
    </row>
    <row r="75" spans="1:9" x14ac:dyDescent="0.35">
      <c r="A75" s="8" t="s">
        <v>71</v>
      </c>
      <c r="B75" s="9">
        <v>1615</v>
      </c>
      <c r="C75" s="10">
        <v>1</v>
      </c>
      <c r="D75" s="9">
        <v>1560</v>
      </c>
      <c r="E75" s="9">
        <v>635</v>
      </c>
      <c r="F75" s="9">
        <v>925</v>
      </c>
      <c r="G75" s="10">
        <v>1</v>
      </c>
      <c r="H75" s="10">
        <v>0.41</v>
      </c>
      <c r="I75" s="10">
        <v>0.59</v>
      </c>
    </row>
    <row r="76" spans="1:9" x14ac:dyDescent="0.35">
      <c r="A76" s="4"/>
    </row>
    <row r="77" spans="1:9" x14ac:dyDescent="0.35">
      <c r="A77" s="11" t="s">
        <v>150</v>
      </c>
    </row>
    <row r="78" spans="1:9" ht="124" x14ac:dyDescent="0.35">
      <c r="A78" s="3" t="s">
        <v>139</v>
      </c>
      <c r="B78" s="5" t="s">
        <v>55</v>
      </c>
      <c r="C78" s="5" t="s">
        <v>56</v>
      </c>
      <c r="D78" s="5" t="s">
        <v>57</v>
      </c>
      <c r="E78" s="5" t="s">
        <v>58</v>
      </c>
      <c r="F78" s="5" t="s">
        <v>59</v>
      </c>
      <c r="G78" s="5" t="s">
        <v>60</v>
      </c>
      <c r="H78" s="5" t="s">
        <v>61</v>
      </c>
      <c r="I78" s="5" t="s">
        <v>62</v>
      </c>
    </row>
    <row r="79" spans="1:9" x14ac:dyDescent="0.35">
      <c r="A79" s="4" t="s">
        <v>140</v>
      </c>
      <c r="B79" s="6">
        <v>560</v>
      </c>
      <c r="C79" s="7">
        <v>0.92</v>
      </c>
      <c r="D79" s="6">
        <v>475</v>
      </c>
      <c r="E79" s="6">
        <v>400</v>
      </c>
      <c r="F79" s="6">
        <v>80</v>
      </c>
      <c r="G79" s="7">
        <v>0.93</v>
      </c>
      <c r="H79" s="7">
        <v>0.83</v>
      </c>
      <c r="I79" s="7">
        <v>0.17</v>
      </c>
    </row>
    <row r="80" spans="1:9" x14ac:dyDescent="0.35">
      <c r="A80" s="4" t="s">
        <v>141</v>
      </c>
      <c r="B80" s="6">
        <v>5</v>
      </c>
      <c r="C80" s="7">
        <v>0.01</v>
      </c>
      <c r="D80" s="6">
        <v>5</v>
      </c>
      <c r="E80" s="6">
        <v>5</v>
      </c>
      <c r="F80" s="6">
        <v>0</v>
      </c>
      <c r="G80" s="7">
        <v>0.01</v>
      </c>
      <c r="H80" s="7">
        <v>1</v>
      </c>
      <c r="I80" s="7">
        <v>0</v>
      </c>
    </row>
    <row r="81" spans="1:9" x14ac:dyDescent="0.35">
      <c r="A81" s="4" t="s">
        <v>142</v>
      </c>
      <c r="B81" s="6">
        <v>5</v>
      </c>
      <c r="C81" s="7">
        <v>0.01</v>
      </c>
      <c r="D81" s="6" t="s">
        <v>76</v>
      </c>
      <c r="E81" s="6" t="s">
        <v>76</v>
      </c>
      <c r="F81" s="6" t="s">
        <v>76</v>
      </c>
      <c r="G81" s="7" t="s">
        <v>76</v>
      </c>
      <c r="H81" s="7" t="s">
        <v>76</v>
      </c>
      <c r="I81" s="7" t="s">
        <v>76</v>
      </c>
    </row>
    <row r="82" spans="1:9" x14ac:dyDescent="0.35">
      <c r="A82" s="4" t="s">
        <v>89</v>
      </c>
      <c r="B82" s="6">
        <v>0</v>
      </c>
      <c r="C82" s="7">
        <v>0</v>
      </c>
      <c r="D82" s="6">
        <v>0</v>
      </c>
      <c r="E82" s="6">
        <v>0</v>
      </c>
      <c r="F82" s="6">
        <v>0</v>
      </c>
      <c r="G82" s="7">
        <v>0</v>
      </c>
      <c r="H82" s="7">
        <v>0</v>
      </c>
      <c r="I82" s="7">
        <v>0</v>
      </c>
    </row>
    <row r="83" spans="1:9" x14ac:dyDescent="0.35">
      <c r="A83" s="4" t="s">
        <v>69</v>
      </c>
      <c r="B83" s="6">
        <v>35</v>
      </c>
      <c r="C83" s="7">
        <v>0.06</v>
      </c>
      <c r="D83" s="6">
        <v>25</v>
      </c>
      <c r="E83" s="6">
        <v>25</v>
      </c>
      <c r="F83" s="6">
        <v>5</v>
      </c>
      <c r="G83" s="7">
        <v>0.05</v>
      </c>
      <c r="H83" s="7">
        <v>0.89</v>
      </c>
      <c r="I83" s="7">
        <v>0.11</v>
      </c>
    </row>
    <row r="84" spans="1:9" x14ac:dyDescent="0.35">
      <c r="A84" s="4" t="s">
        <v>70</v>
      </c>
      <c r="B84" s="6" t="s">
        <v>72</v>
      </c>
      <c r="C84" s="7">
        <v>0</v>
      </c>
      <c r="D84" s="6" t="s">
        <v>72</v>
      </c>
      <c r="E84" s="6" t="s">
        <v>72</v>
      </c>
      <c r="F84" s="6">
        <v>0</v>
      </c>
      <c r="G84" s="7">
        <v>0</v>
      </c>
      <c r="H84" s="7">
        <v>1</v>
      </c>
      <c r="I84" s="7">
        <v>0</v>
      </c>
    </row>
    <row r="85" spans="1:9" x14ac:dyDescent="0.35">
      <c r="A85" s="8" t="s">
        <v>71</v>
      </c>
      <c r="B85" s="9">
        <v>610</v>
      </c>
      <c r="C85" s="10">
        <v>1</v>
      </c>
      <c r="D85" s="9">
        <v>510</v>
      </c>
      <c r="E85" s="9">
        <v>430</v>
      </c>
      <c r="F85" s="9">
        <v>85</v>
      </c>
      <c r="G85" s="10">
        <v>1</v>
      </c>
      <c r="H85" s="10">
        <v>0.84</v>
      </c>
      <c r="I85" s="10">
        <v>0.16</v>
      </c>
    </row>
    <row r="86" spans="1:9" x14ac:dyDescent="0.35">
      <c r="A86" s="4"/>
    </row>
    <row r="87" spans="1:9" x14ac:dyDescent="0.35">
      <c r="A87" s="11" t="s">
        <v>151</v>
      </c>
    </row>
    <row r="88" spans="1:9" ht="124" x14ac:dyDescent="0.35">
      <c r="A88" s="3" t="s">
        <v>139</v>
      </c>
      <c r="B88" s="5" t="s">
        <v>55</v>
      </c>
      <c r="C88" s="5" t="s">
        <v>56</v>
      </c>
      <c r="D88" s="5" t="s">
        <v>57</v>
      </c>
      <c r="E88" s="5" t="s">
        <v>58</v>
      </c>
      <c r="F88" s="5" t="s">
        <v>59</v>
      </c>
      <c r="G88" s="5" t="s">
        <v>60</v>
      </c>
      <c r="H88" s="5" t="s">
        <v>61</v>
      </c>
      <c r="I88" s="5" t="s">
        <v>62</v>
      </c>
    </row>
    <row r="89" spans="1:9" x14ac:dyDescent="0.35">
      <c r="A89" s="4" t="s">
        <v>140</v>
      </c>
      <c r="B89" s="6">
        <v>18965</v>
      </c>
      <c r="C89" s="7">
        <v>0.85</v>
      </c>
      <c r="D89" s="6">
        <v>18660</v>
      </c>
      <c r="E89" s="6">
        <v>14720</v>
      </c>
      <c r="F89" s="6">
        <v>3940</v>
      </c>
      <c r="G89" s="7">
        <v>0.85</v>
      </c>
      <c r="H89" s="7">
        <v>0.79</v>
      </c>
      <c r="I89" s="7">
        <v>0.21</v>
      </c>
    </row>
    <row r="90" spans="1:9" x14ac:dyDescent="0.35">
      <c r="A90" s="4" t="s">
        <v>141</v>
      </c>
      <c r="B90" s="6">
        <v>130</v>
      </c>
      <c r="C90" s="7">
        <v>0.01</v>
      </c>
      <c r="D90" s="6">
        <v>130</v>
      </c>
      <c r="E90" s="6">
        <v>100</v>
      </c>
      <c r="F90" s="6">
        <v>30</v>
      </c>
      <c r="G90" s="7">
        <v>0.01</v>
      </c>
      <c r="H90" s="7">
        <v>0.78</v>
      </c>
      <c r="I90" s="7">
        <v>0.22</v>
      </c>
    </row>
    <row r="91" spans="1:9" x14ac:dyDescent="0.35">
      <c r="A91" s="4" t="s">
        <v>142</v>
      </c>
      <c r="B91" s="6">
        <v>405</v>
      </c>
      <c r="C91" s="7">
        <v>0.02</v>
      </c>
      <c r="D91" s="6">
        <v>400</v>
      </c>
      <c r="E91" s="6">
        <v>325</v>
      </c>
      <c r="F91" s="6">
        <v>75</v>
      </c>
      <c r="G91" s="7">
        <v>0.02</v>
      </c>
      <c r="H91" s="7">
        <v>0.81</v>
      </c>
      <c r="I91" s="7">
        <v>0.19</v>
      </c>
    </row>
    <row r="92" spans="1:9" x14ac:dyDescent="0.35">
      <c r="A92" s="4" t="s">
        <v>89</v>
      </c>
      <c r="B92" s="6">
        <v>35</v>
      </c>
      <c r="C92" s="7">
        <v>0</v>
      </c>
      <c r="D92" s="6">
        <v>35</v>
      </c>
      <c r="E92" s="6">
        <v>30</v>
      </c>
      <c r="F92" s="6">
        <v>10</v>
      </c>
      <c r="G92" s="7">
        <v>0</v>
      </c>
      <c r="H92" s="7">
        <v>0.78</v>
      </c>
      <c r="I92" s="7">
        <v>0.22</v>
      </c>
    </row>
    <row r="93" spans="1:9" x14ac:dyDescent="0.35">
      <c r="A93" s="4" t="s">
        <v>69</v>
      </c>
      <c r="B93" s="6">
        <v>2875</v>
      </c>
      <c r="C93" s="7">
        <v>0.13</v>
      </c>
      <c r="D93" s="6">
        <v>2810</v>
      </c>
      <c r="E93" s="6">
        <v>2270</v>
      </c>
      <c r="F93" s="6">
        <v>545</v>
      </c>
      <c r="G93" s="7">
        <v>0.13</v>
      </c>
      <c r="H93" s="7">
        <v>0.81</v>
      </c>
      <c r="I93" s="7">
        <v>0.19</v>
      </c>
    </row>
    <row r="94" spans="1:9" x14ac:dyDescent="0.35">
      <c r="A94" s="4" t="s">
        <v>70</v>
      </c>
      <c r="B94" s="6">
        <v>0</v>
      </c>
      <c r="C94" s="7">
        <v>0</v>
      </c>
      <c r="D94" s="6">
        <v>0</v>
      </c>
      <c r="E94" s="6">
        <v>0</v>
      </c>
      <c r="F94" s="6">
        <v>0</v>
      </c>
      <c r="G94" s="7">
        <v>0</v>
      </c>
      <c r="H94" s="7">
        <v>0</v>
      </c>
      <c r="I94" s="7">
        <v>0</v>
      </c>
    </row>
    <row r="95" spans="1:9" x14ac:dyDescent="0.35">
      <c r="A95" s="8" t="s">
        <v>71</v>
      </c>
      <c r="B95" s="9">
        <v>22410</v>
      </c>
      <c r="C95" s="10">
        <v>1</v>
      </c>
      <c r="D95" s="9">
        <v>22040</v>
      </c>
      <c r="E95" s="9">
        <v>17445</v>
      </c>
      <c r="F95" s="9">
        <v>4595</v>
      </c>
      <c r="G95" s="10">
        <v>1</v>
      </c>
      <c r="H95" s="10">
        <v>0.79</v>
      </c>
      <c r="I95" s="10">
        <v>0.21</v>
      </c>
    </row>
    <row r="96" spans="1:9" x14ac:dyDescent="0.35">
      <c r="A96" s="4"/>
    </row>
    <row r="97" spans="1:9" x14ac:dyDescent="0.35">
      <c r="A97" s="11" t="s">
        <v>152</v>
      </c>
    </row>
    <row r="98" spans="1:9" ht="124" x14ac:dyDescent="0.35">
      <c r="A98" s="3" t="s">
        <v>139</v>
      </c>
      <c r="B98" s="5" t="s">
        <v>55</v>
      </c>
      <c r="C98" s="5" t="s">
        <v>56</v>
      </c>
      <c r="D98" s="5" t="s">
        <v>57</v>
      </c>
      <c r="E98" s="5" t="s">
        <v>58</v>
      </c>
      <c r="F98" s="5" t="s">
        <v>59</v>
      </c>
      <c r="G98" s="5" t="s">
        <v>60</v>
      </c>
      <c r="H98" s="5" t="s">
        <v>61</v>
      </c>
      <c r="I98" s="5" t="s">
        <v>62</v>
      </c>
    </row>
    <row r="99" spans="1:9" x14ac:dyDescent="0.35">
      <c r="A99" s="4" t="s">
        <v>140</v>
      </c>
      <c r="B99" s="6">
        <v>4090</v>
      </c>
      <c r="C99" s="7">
        <v>0.8</v>
      </c>
      <c r="D99" s="6">
        <v>3950</v>
      </c>
      <c r="E99" s="6">
        <v>3020</v>
      </c>
      <c r="F99" s="6">
        <v>930</v>
      </c>
      <c r="G99" s="7">
        <v>0.8</v>
      </c>
      <c r="H99" s="7">
        <v>0.76</v>
      </c>
      <c r="I99" s="7">
        <v>0.24</v>
      </c>
    </row>
    <row r="100" spans="1:9" x14ac:dyDescent="0.35">
      <c r="A100" s="4" t="s">
        <v>141</v>
      </c>
      <c r="B100" s="6">
        <v>155</v>
      </c>
      <c r="C100" s="7">
        <v>0.03</v>
      </c>
      <c r="D100" s="6">
        <v>145</v>
      </c>
      <c r="E100" s="6">
        <v>105</v>
      </c>
      <c r="F100" s="6">
        <v>40</v>
      </c>
      <c r="G100" s="7">
        <v>0.03</v>
      </c>
      <c r="H100" s="7">
        <v>0.74</v>
      </c>
      <c r="I100" s="7">
        <v>0.26</v>
      </c>
    </row>
    <row r="101" spans="1:9" x14ac:dyDescent="0.35">
      <c r="A101" s="4" t="s">
        <v>142</v>
      </c>
      <c r="B101" s="6">
        <v>210</v>
      </c>
      <c r="C101" s="7">
        <v>0.04</v>
      </c>
      <c r="D101" s="6">
        <v>200</v>
      </c>
      <c r="E101" s="6">
        <v>140</v>
      </c>
      <c r="F101" s="6">
        <v>55</v>
      </c>
      <c r="G101" s="7">
        <v>0.04</v>
      </c>
      <c r="H101" s="7">
        <v>0.72</v>
      </c>
      <c r="I101" s="7">
        <v>0.28000000000000003</v>
      </c>
    </row>
    <row r="102" spans="1:9" x14ac:dyDescent="0.35">
      <c r="A102" s="4" t="s">
        <v>89</v>
      </c>
      <c r="B102" s="6">
        <v>20</v>
      </c>
      <c r="C102" s="7">
        <v>0</v>
      </c>
      <c r="D102" s="6">
        <v>20</v>
      </c>
      <c r="E102" s="6">
        <v>15</v>
      </c>
      <c r="F102" s="6">
        <v>5</v>
      </c>
      <c r="G102" s="7">
        <v>0</v>
      </c>
      <c r="H102" s="7">
        <v>0.81</v>
      </c>
      <c r="I102" s="7">
        <v>0.19</v>
      </c>
    </row>
    <row r="103" spans="1:9" x14ac:dyDescent="0.35">
      <c r="A103" s="4" t="s">
        <v>69</v>
      </c>
      <c r="B103" s="6">
        <v>670</v>
      </c>
      <c r="C103" s="7">
        <v>0.13</v>
      </c>
      <c r="D103" s="6">
        <v>630</v>
      </c>
      <c r="E103" s="6">
        <v>490</v>
      </c>
      <c r="F103" s="6">
        <v>140</v>
      </c>
      <c r="G103" s="7">
        <v>0.13</v>
      </c>
      <c r="H103" s="7">
        <v>0.78</v>
      </c>
      <c r="I103" s="7">
        <v>0.22</v>
      </c>
    </row>
    <row r="104" spans="1:9" x14ac:dyDescent="0.35">
      <c r="A104" s="4" t="s">
        <v>70</v>
      </c>
      <c r="B104" s="6">
        <v>0</v>
      </c>
      <c r="C104" s="7">
        <v>0</v>
      </c>
      <c r="D104" s="6">
        <v>0</v>
      </c>
      <c r="E104" s="6">
        <v>0</v>
      </c>
      <c r="F104" s="6">
        <v>0</v>
      </c>
      <c r="G104" s="7">
        <v>0</v>
      </c>
      <c r="H104" s="7">
        <v>0</v>
      </c>
      <c r="I104" s="7">
        <v>0</v>
      </c>
    </row>
    <row r="105" spans="1:9" x14ac:dyDescent="0.35">
      <c r="A105" s="8" t="s">
        <v>71</v>
      </c>
      <c r="B105" s="9">
        <v>5140</v>
      </c>
      <c r="C105" s="10">
        <v>1</v>
      </c>
      <c r="D105" s="9">
        <v>4945</v>
      </c>
      <c r="E105" s="9">
        <v>3775</v>
      </c>
      <c r="F105" s="9">
        <v>1170</v>
      </c>
      <c r="G105" s="10">
        <v>1</v>
      </c>
      <c r="H105" s="10">
        <v>0.76</v>
      </c>
      <c r="I105" s="10">
        <v>0.24</v>
      </c>
    </row>
    <row r="106" spans="1:9" x14ac:dyDescent="0.35">
      <c r="A106" s="4" t="s">
        <v>21</v>
      </c>
      <c r="B106" t="s">
        <v>22</v>
      </c>
    </row>
    <row r="107" spans="1:9" ht="15.75" customHeight="1" x14ac:dyDescent="0.35">
      <c r="A107" s="4" t="s">
        <v>23</v>
      </c>
      <c r="B107" t="s">
        <v>24</v>
      </c>
    </row>
    <row r="108" spans="1:9" ht="15.75" customHeight="1" x14ac:dyDescent="0.35">
      <c r="A108" s="4" t="s">
        <v>25</v>
      </c>
      <c r="B108" t="s">
        <v>26</v>
      </c>
    </row>
    <row r="109" spans="1:9" ht="15.75" customHeight="1" x14ac:dyDescent="0.35">
      <c r="A109" s="4" t="s">
        <v>27</v>
      </c>
      <c r="B109" t="s">
        <v>28</v>
      </c>
    </row>
    <row r="110" spans="1:9" x14ac:dyDescent="0.35">
      <c r="A110" s="4" t="s">
        <v>29</v>
      </c>
      <c r="B110" t="s">
        <v>30</v>
      </c>
    </row>
    <row r="111" spans="1:9" x14ac:dyDescent="0.35">
      <c r="A111" s="4" t="s">
        <v>31</v>
      </c>
      <c r="B111" t="s">
        <v>32</v>
      </c>
    </row>
    <row r="112" spans="1:9" x14ac:dyDescent="0.35">
      <c r="A112" s="4" t="s">
        <v>36</v>
      </c>
      <c r="B112" t="s">
        <v>37</v>
      </c>
    </row>
    <row r="113" spans="1:2" x14ac:dyDescent="0.35">
      <c r="A113" s="4" t="s">
        <v>44</v>
      </c>
      <c r="B113" t="s">
        <v>45</v>
      </c>
    </row>
    <row r="114" spans="1:2" x14ac:dyDescent="0.35">
      <c r="A114" s="4" t="s">
        <v>46</v>
      </c>
      <c r="B114" t="s">
        <v>47</v>
      </c>
    </row>
    <row r="115" spans="1:2" x14ac:dyDescent="0.35">
      <c r="A115" s="4"/>
    </row>
    <row r="116" spans="1:2" x14ac:dyDescent="0.35">
      <c r="A116" s="4"/>
    </row>
    <row r="117" spans="1:2" x14ac:dyDescent="0.35">
      <c r="A117" s="4"/>
    </row>
    <row r="118" spans="1:2" x14ac:dyDescent="0.35">
      <c r="A118" s="4"/>
    </row>
    <row r="119" spans="1:2" x14ac:dyDescent="0.35">
      <c r="A119" s="4"/>
    </row>
    <row r="120" spans="1:2" x14ac:dyDescent="0.35">
      <c r="A120" s="4"/>
    </row>
    <row r="121" spans="1:2" x14ac:dyDescent="0.35">
      <c r="A121" s="4"/>
    </row>
    <row r="122" spans="1:2" x14ac:dyDescent="0.35">
      <c r="A122" s="4"/>
    </row>
    <row r="123" spans="1:2" x14ac:dyDescent="0.35">
      <c r="A123" s="4"/>
    </row>
    <row r="124" spans="1:2" x14ac:dyDescent="0.35">
      <c r="A124" s="4"/>
    </row>
    <row r="125" spans="1:2" x14ac:dyDescent="0.35">
      <c r="A125" s="4"/>
    </row>
    <row r="126" spans="1:2" x14ac:dyDescent="0.35">
      <c r="A126" s="4"/>
    </row>
    <row r="127" spans="1:2" x14ac:dyDescent="0.35">
      <c r="A127" s="4"/>
    </row>
    <row r="128" spans="1:2"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row r="160" spans="1:1"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row r="173" spans="1:1" x14ac:dyDescent="0.35">
      <c r="A173" s="4"/>
    </row>
    <row r="174" spans="1:1" x14ac:dyDescent="0.35">
      <c r="A174" s="4"/>
    </row>
    <row r="175" spans="1:1" x14ac:dyDescent="0.35">
      <c r="A175" s="4"/>
    </row>
    <row r="176" spans="1:1" x14ac:dyDescent="0.35">
      <c r="A176" s="4"/>
    </row>
    <row r="177" spans="1:1" x14ac:dyDescent="0.35">
      <c r="A177" s="4"/>
    </row>
    <row r="178" spans="1:1" x14ac:dyDescent="0.35">
      <c r="A178" s="4"/>
    </row>
    <row r="179" spans="1:1" x14ac:dyDescent="0.35">
      <c r="A179" s="4"/>
    </row>
    <row r="180" spans="1:1" x14ac:dyDescent="0.35">
      <c r="A180" s="4"/>
    </row>
    <row r="181" spans="1:1" x14ac:dyDescent="0.35">
      <c r="A181" s="4"/>
    </row>
    <row r="182" spans="1:1" x14ac:dyDescent="0.35">
      <c r="A182" s="4"/>
    </row>
    <row r="183" spans="1:1" x14ac:dyDescent="0.35">
      <c r="A183" s="4"/>
    </row>
    <row r="184" spans="1:1" x14ac:dyDescent="0.35">
      <c r="A184" s="4"/>
    </row>
    <row r="185" spans="1:1" x14ac:dyDescent="0.35">
      <c r="A185" s="4"/>
    </row>
    <row r="186" spans="1:1" x14ac:dyDescent="0.35">
      <c r="A186" s="4"/>
    </row>
    <row r="187" spans="1:1" x14ac:dyDescent="0.35">
      <c r="A187" s="4"/>
    </row>
    <row r="188" spans="1:1" x14ac:dyDescent="0.35">
      <c r="A188" s="4"/>
    </row>
    <row r="189" spans="1:1" x14ac:dyDescent="0.35">
      <c r="A189" s="4"/>
    </row>
    <row r="190" spans="1:1" x14ac:dyDescent="0.35">
      <c r="A190" s="4"/>
    </row>
    <row r="191" spans="1:1" x14ac:dyDescent="0.35">
      <c r="A191" s="4"/>
    </row>
    <row r="192" spans="1:1" x14ac:dyDescent="0.35">
      <c r="A192" s="4"/>
    </row>
    <row r="193" spans="1:1" x14ac:dyDescent="0.35">
      <c r="A193" s="4"/>
    </row>
    <row r="194" spans="1:1" x14ac:dyDescent="0.35">
      <c r="A194" s="4"/>
    </row>
    <row r="195" spans="1:1" x14ac:dyDescent="0.35">
      <c r="A195" s="4"/>
    </row>
    <row r="196" spans="1:1" x14ac:dyDescent="0.35">
      <c r="A196" s="4"/>
    </row>
    <row r="197" spans="1:1" x14ac:dyDescent="0.35">
      <c r="A197"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59"/>
  <sheetViews>
    <sheetView showGridLines="0" workbookViewId="0"/>
  </sheetViews>
  <sheetFormatPr defaultColWidth="11.53515625" defaultRowHeight="15.5" x14ac:dyDescent="0.35"/>
  <cols>
    <col min="1" max="1" width="22.69140625" customWidth="1"/>
    <col min="2" max="9" width="12.69140625" customWidth="1"/>
  </cols>
  <sheetData>
    <row r="1" spans="1:9" ht="19.5" x14ac:dyDescent="0.45">
      <c r="A1" s="1" t="s">
        <v>153</v>
      </c>
    </row>
    <row r="2" spans="1:9" x14ac:dyDescent="0.35">
      <c r="A2" t="s">
        <v>49</v>
      </c>
    </row>
    <row r="3" spans="1:9" x14ac:dyDescent="0.35">
      <c r="A3" t="s">
        <v>50</v>
      </c>
    </row>
    <row r="4" spans="1:9" x14ac:dyDescent="0.35">
      <c r="A4" t="s">
        <v>101</v>
      </c>
    </row>
    <row r="5" spans="1:9" x14ac:dyDescent="0.35">
      <c r="A5" t="s">
        <v>52</v>
      </c>
    </row>
    <row r="6" spans="1:9" x14ac:dyDescent="0.35">
      <c r="A6" t="s">
        <v>53</v>
      </c>
    </row>
    <row r="7" spans="1:9" x14ac:dyDescent="0.35">
      <c r="A7" s="11" t="s">
        <v>155</v>
      </c>
    </row>
    <row r="8" spans="1:9" ht="124" x14ac:dyDescent="0.35">
      <c r="A8" s="3" t="s">
        <v>154</v>
      </c>
      <c r="B8" s="5" t="s">
        <v>55</v>
      </c>
      <c r="C8" s="5" t="s">
        <v>56</v>
      </c>
      <c r="D8" s="5" t="s">
        <v>57</v>
      </c>
      <c r="E8" s="5" t="s">
        <v>58</v>
      </c>
      <c r="F8" s="5" t="s">
        <v>59</v>
      </c>
      <c r="G8" s="5" t="s">
        <v>60</v>
      </c>
      <c r="H8" s="5" t="s">
        <v>61</v>
      </c>
      <c r="I8" s="5" t="s">
        <v>62</v>
      </c>
    </row>
    <row r="9" spans="1:9" x14ac:dyDescent="0.35">
      <c r="A9" s="4" t="s">
        <v>103</v>
      </c>
      <c r="B9" s="6">
        <v>1155</v>
      </c>
      <c r="C9" s="7">
        <v>0.01</v>
      </c>
      <c r="D9" s="6">
        <v>1035</v>
      </c>
      <c r="E9" s="6">
        <v>585</v>
      </c>
      <c r="F9" s="6">
        <v>450</v>
      </c>
      <c r="G9" s="7">
        <v>0.01</v>
      </c>
      <c r="H9" s="7">
        <v>0.56999999999999995</v>
      </c>
      <c r="I9" s="7">
        <v>0.43</v>
      </c>
    </row>
    <row r="10" spans="1:9" x14ac:dyDescent="0.35">
      <c r="A10" s="4" t="s">
        <v>104</v>
      </c>
      <c r="B10" s="6">
        <v>135005</v>
      </c>
      <c r="C10" s="7">
        <v>0.91</v>
      </c>
      <c r="D10" s="6">
        <v>122460</v>
      </c>
      <c r="E10" s="6">
        <v>77410</v>
      </c>
      <c r="F10" s="6">
        <v>45050</v>
      </c>
      <c r="G10" s="7">
        <v>0.91</v>
      </c>
      <c r="H10" s="7">
        <v>0.63</v>
      </c>
      <c r="I10" s="7">
        <v>0.37</v>
      </c>
    </row>
    <row r="11" spans="1:9" x14ac:dyDescent="0.35">
      <c r="A11" s="4" t="s">
        <v>69</v>
      </c>
      <c r="B11" s="6">
        <v>12455</v>
      </c>
      <c r="C11" s="7">
        <v>0.08</v>
      </c>
      <c r="D11" s="6">
        <v>11060</v>
      </c>
      <c r="E11" s="6">
        <v>8590</v>
      </c>
      <c r="F11" s="6">
        <v>2470</v>
      </c>
      <c r="G11" s="7">
        <v>0.08</v>
      </c>
      <c r="H11" s="7">
        <v>0.78</v>
      </c>
      <c r="I11" s="7">
        <v>0.22</v>
      </c>
    </row>
    <row r="12" spans="1:9" x14ac:dyDescent="0.35">
      <c r="A12" s="4" t="s">
        <v>70</v>
      </c>
      <c r="B12" s="6">
        <v>30</v>
      </c>
      <c r="C12" s="7">
        <v>0</v>
      </c>
      <c r="D12" s="6">
        <v>30</v>
      </c>
      <c r="E12" s="6">
        <v>15</v>
      </c>
      <c r="F12" s="6">
        <v>10</v>
      </c>
      <c r="G12" s="7">
        <v>0</v>
      </c>
      <c r="H12" s="7">
        <v>0.61</v>
      </c>
      <c r="I12" s="7">
        <v>0.39</v>
      </c>
    </row>
    <row r="13" spans="1:9" x14ac:dyDescent="0.35">
      <c r="A13" s="8" t="s">
        <v>71</v>
      </c>
      <c r="B13" s="9">
        <v>148645</v>
      </c>
      <c r="C13" s="10">
        <v>1</v>
      </c>
      <c r="D13" s="9">
        <v>134585</v>
      </c>
      <c r="E13" s="9">
        <v>86605</v>
      </c>
      <c r="F13" s="9">
        <v>47980</v>
      </c>
      <c r="G13" s="10">
        <v>1</v>
      </c>
      <c r="H13" s="10">
        <v>0.64</v>
      </c>
      <c r="I13" s="10">
        <v>0.36</v>
      </c>
    </row>
    <row r="15" spans="1:9" x14ac:dyDescent="0.35">
      <c r="A15" s="11" t="s">
        <v>156</v>
      </c>
    </row>
    <row r="16" spans="1:9" ht="124" x14ac:dyDescent="0.35">
      <c r="A16" s="3" t="s">
        <v>154</v>
      </c>
      <c r="B16" s="5" t="s">
        <v>55</v>
      </c>
      <c r="C16" s="5" t="s">
        <v>56</v>
      </c>
      <c r="D16" s="5" t="s">
        <v>57</v>
      </c>
      <c r="E16" s="5" t="s">
        <v>58</v>
      </c>
      <c r="F16" s="5" t="s">
        <v>59</v>
      </c>
      <c r="G16" s="5" t="s">
        <v>60</v>
      </c>
      <c r="H16" s="5" t="s">
        <v>61</v>
      </c>
      <c r="I16" s="5" t="s">
        <v>62</v>
      </c>
    </row>
    <row r="17" spans="1:9" x14ac:dyDescent="0.35">
      <c r="A17" s="4" t="s">
        <v>103</v>
      </c>
      <c r="B17" s="6">
        <v>790</v>
      </c>
      <c r="C17" s="7">
        <v>0.01</v>
      </c>
      <c r="D17" s="6">
        <v>695</v>
      </c>
      <c r="E17" s="6">
        <v>355</v>
      </c>
      <c r="F17" s="6">
        <v>340</v>
      </c>
      <c r="G17" s="7">
        <v>0.01</v>
      </c>
      <c r="H17" s="7">
        <v>0.51</v>
      </c>
      <c r="I17" s="7">
        <v>0.49</v>
      </c>
    </row>
    <row r="18" spans="1:9" x14ac:dyDescent="0.35">
      <c r="A18" s="4" t="s">
        <v>104</v>
      </c>
      <c r="B18" s="6">
        <v>57835</v>
      </c>
      <c r="C18" s="7">
        <v>0.94</v>
      </c>
      <c r="D18" s="6">
        <v>52685</v>
      </c>
      <c r="E18" s="6">
        <v>25015</v>
      </c>
      <c r="F18" s="6">
        <v>27670</v>
      </c>
      <c r="G18" s="7">
        <v>0.94</v>
      </c>
      <c r="H18" s="7">
        <v>0.47</v>
      </c>
      <c r="I18" s="7">
        <v>0.53</v>
      </c>
    </row>
    <row r="19" spans="1:9" x14ac:dyDescent="0.35">
      <c r="A19" s="4" t="s">
        <v>69</v>
      </c>
      <c r="B19" s="6">
        <v>3165</v>
      </c>
      <c r="C19" s="7">
        <v>0.05</v>
      </c>
      <c r="D19" s="6">
        <v>2775</v>
      </c>
      <c r="E19" s="6">
        <v>1760</v>
      </c>
      <c r="F19" s="6">
        <v>1015</v>
      </c>
      <c r="G19" s="7">
        <v>0.05</v>
      </c>
      <c r="H19" s="7">
        <v>0.63</v>
      </c>
      <c r="I19" s="7">
        <v>0.37</v>
      </c>
    </row>
    <row r="20" spans="1:9" x14ac:dyDescent="0.35">
      <c r="A20" s="4" t="s">
        <v>70</v>
      </c>
      <c r="B20" s="6">
        <v>20</v>
      </c>
      <c r="C20" s="7">
        <v>0</v>
      </c>
      <c r="D20" s="6">
        <v>20</v>
      </c>
      <c r="E20" s="6">
        <v>15</v>
      </c>
      <c r="F20" s="6">
        <v>10</v>
      </c>
      <c r="G20" s="7">
        <v>0</v>
      </c>
      <c r="H20" s="7">
        <v>0.62</v>
      </c>
      <c r="I20" s="7">
        <v>0.38</v>
      </c>
    </row>
    <row r="21" spans="1:9" x14ac:dyDescent="0.35">
      <c r="A21" s="8" t="s">
        <v>71</v>
      </c>
      <c r="B21" s="9">
        <v>61810</v>
      </c>
      <c r="C21" s="10">
        <v>1</v>
      </c>
      <c r="D21" s="9">
        <v>56175</v>
      </c>
      <c r="E21" s="9">
        <v>27140</v>
      </c>
      <c r="F21" s="9">
        <v>29035</v>
      </c>
      <c r="G21" s="10">
        <v>1</v>
      </c>
      <c r="H21" s="10">
        <v>0.48</v>
      </c>
      <c r="I21" s="10">
        <v>0.52</v>
      </c>
    </row>
    <row r="23" spans="1:9" x14ac:dyDescent="0.35">
      <c r="A23" s="11" t="s">
        <v>157</v>
      </c>
    </row>
    <row r="24" spans="1:9" ht="124" x14ac:dyDescent="0.35">
      <c r="A24" s="3" t="s">
        <v>154</v>
      </c>
      <c r="B24" s="5" t="s">
        <v>55</v>
      </c>
      <c r="C24" s="5" t="s">
        <v>56</v>
      </c>
      <c r="D24" s="5" t="s">
        <v>57</v>
      </c>
      <c r="E24" s="5" t="s">
        <v>58</v>
      </c>
      <c r="F24" s="5" t="s">
        <v>59</v>
      </c>
      <c r="G24" s="5" t="s">
        <v>60</v>
      </c>
      <c r="H24" s="5" t="s">
        <v>61</v>
      </c>
      <c r="I24" s="5" t="s">
        <v>62</v>
      </c>
    </row>
    <row r="25" spans="1:9" x14ac:dyDescent="0.35">
      <c r="A25" s="4" t="s">
        <v>103</v>
      </c>
      <c r="B25" s="6">
        <v>85</v>
      </c>
      <c r="C25" s="7">
        <v>0</v>
      </c>
      <c r="D25" s="6">
        <v>80</v>
      </c>
      <c r="E25" s="6">
        <v>45</v>
      </c>
      <c r="F25" s="6">
        <v>35</v>
      </c>
      <c r="G25" s="7">
        <v>0</v>
      </c>
      <c r="H25" s="7">
        <v>0.57999999999999996</v>
      </c>
      <c r="I25" s="7">
        <v>0.43</v>
      </c>
    </row>
    <row r="26" spans="1:9" x14ac:dyDescent="0.35">
      <c r="A26" s="4" t="s">
        <v>104</v>
      </c>
      <c r="B26" s="6">
        <v>22225</v>
      </c>
      <c r="C26" s="7">
        <v>0.91</v>
      </c>
      <c r="D26" s="6">
        <v>21785</v>
      </c>
      <c r="E26" s="6">
        <v>14630</v>
      </c>
      <c r="F26" s="6">
        <v>7160</v>
      </c>
      <c r="G26" s="7">
        <v>0.91</v>
      </c>
      <c r="H26" s="7">
        <v>0.67</v>
      </c>
      <c r="I26" s="7">
        <v>0.33</v>
      </c>
    </row>
    <row r="27" spans="1:9" x14ac:dyDescent="0.35">
      <c r="A27" s="4" t="s">
        <v>69</v>
      </c>
      <c r="B27" s="6">
        <v>2055</v>
      </c>
      <c r="C27" s="7">
        <v>0.08</v>
      </c>
      <c r="D27" s="6">
        <v>1975</v>
      </c>
      <c r="E27" s="6">
        <v>1490</v>
      </c>
      <c r="F27" s="6">
        <v>485</v>
      </c>
      <c r="G27" s="7">
        <v>0.08</v>
      </c>
      <c r="H27" s="7">
        <v>0.75</v>
      </c>
      <c r="I27" s="7">
        <v>0.25</v>
      </c>
    </row>
    <row r="28" spans="1:9" x14ac:dyDescent="0.35">
      <c r="A28" s="4" t="s">
        <v>70</v>
      </c>
      <c r="B28" s="6">
        <v>0</v>
      </c>
      <c r="C28" s="7">
        <v>0</v>
      </c>
      <c r="D28" s="6">
        <v>0</v>
      </c>
      <c r="E28" s="6">
        <v>0</v>
      </c>
      <c r="F28" s="6">
        <v>0</v>
      </c>
      <c r="G28" s="7">
        <v>0</v>
      </c>
      <c r="H28" s="7">
        <v>0</v>
      </c>
      <c r="I28" s="7">
        <v>0</v>
      </c>
    </row>
    <row r="29" spans="1:9" x14ac:dyDescent="0.35">
      <c r="A29" s="8" t="s">
        <v>71</v>
      </c>
      <c r="B29" s="9">
        <v>24365</v>
      </c>
      <c r="C29" s="10">
        <v>1</v>
      </c>
      <c r="D29" s="9">
        <v>23845</v>
      </c>
      <c r="E29" s="9">
        <v>16165</v>
      </c>
      <c r="F29" s="9">
        <v>7680</v>
      </c>
      <c r="G29" s="10">
        <v>1</v>
      </c>
      <c r="H29" s="10">
        <v>0.68</v>
      </c>
      <c r="I29" s="10">
        <v>0.32</v>
      </c>
    </row>
    <row r="30" spans="1:9" x14ac:dyDescent="0.35">
      <c r="A30" s="4"/>
    </row>
    <row r="31" spans="1:9" x14ac:dyDescent="0.35">
      <c r="A31" s="11" t="s">
        <v>158</v>
      </c>
    </row>
    <row r="32" spans="1:9" ht="124" x14ac:dyDescent="0.35">
      <c r="A32" s="3" t="s">
        <v>154</v>
      </c>
      <c r="B32" s="5" t="s">
        <v>55</v>
      </c>
      <c r="C32" s="5" t="s">
        <v>56</v>
      </c>
      <c r="D32" s="5" t="s">
        <v>57</v>
      </c>
      <c r="E32" s="5" t="s">
        <v>58</v>
      </c>
      <c r="F32" s="5" t="s">
        <v>59</v>
      </c>
      <c r="G32" s="5" t="s">
        <v>60</v>
      </c>
      <c r="H32" s="5" t="s">
        <v>61</v>
      </c>
      <c r="I32" s="5" t="s">
        <v>62</v>
      </c>
    </row>
    <row r="33" spans="1:9" x14ac:dyDescent="0.35">
      <c r="A33" s="4" t="s">
        <v>103</v>
      </c>
      <c r="B33" s="6">
        <v>40</v>
      </c>
      <c r="C33" s="7">
        <v>0</v>
      </c>
      <c r="D33" s="6">
        <v>30</v>
      </c>
      <c r="E33" s="6">
        <v>30</v>
      </c>
      <c r="F33" s="6">
        <v>5</v>
      </c>
      <c r="G33" s="7">
        <v>0</v>
      </c>
      <c r="H33" s="7">
        <v>0.88</v>
      </c>
      <c r="I33" s="7">
        <v>0.13</v>
      </c>
    </row>
    <row r="34" spans="1:9" x14ac:dyDescent="0.35">
      <c r="A34" s="4" t="s">
        <v>104</v>
      </c>
      <c r="B34" s="6">
        <v>9610</v>
      </c>
      <c r="C34" s="7">
        <v>0.83</v>
      </c>
      <c r="D34" s="6">
        <v>6500</v>
      </c>
      <c r="E34" s="6">
        <v>5375</v>
      </c>
      <c r="F34" s="6">
        <v>1125</v>
      </c>
      <c r="G34" s="7">
        <v>0.83</v>
      </c>
      <c r="H34" s="7">
        <v>0.83</v>
      </c>
      <c r="I34" s="7">
        <v>0.17</v>
      </c>
    </row>
    <row r="35" spans="1:9" x14ac:dyDescent="0.35">
      <c r="A35" s="4" t="s">
        <v>69</v>
      </c>
      <c r="B35" s="6">
        <v>1870</v>
      </c>
      <c r="C35" s="7">
        <v>0.16</v>
      </c>
      <c r="D35" s="6">
        <v>1330</v>
      </c>
      <c r="E35" s="6">
        <v>1165</v>
      </c>
      <c r="F35" s="6">
        <v>165</v>
      </c>
      <c r="G35" s="7">
        <v>0.17</v>
      </c>
      <c r="H35" s="7">
        <v>0.88</v>
      </c>
      <c r="I35" s="7">
        <v>0.12</v>
      </c>
    </row>
    <row r="36" spans="1:9" x14ac:dyDescent="0.35">
      <c r="A36" s="4" t="s">
        <v>70</v>
      </c>
      <c r="B36" s="6">
        <v>0</v>
      </c>
      <c r="C36" s="7">
        <v>0</v>
      </c>
      <c r="D36" s="6">
        <v>0</v>
      </c>
      <c r="E36" s="6">
        <v>0</v>
      </c>
      <c r="F36" s="6">
        <v>0</v>
      </c>
      <c r="G36" s="7">
        <v>0</v>
      </c>
      <c r="H36" s="7">
        <v>0</v>
      </c>
      <c r="I36" s="7">
        <v>0</v>
      </c>
    </row>
    <row r="37" spans="1:9" x14ac:dyDescent="0.35">
      <c r="A37" s="8" t="s">
        <v>71</v>
      </c>
      <c r="B37" s="9">
        <v>11525</v>
      </c>
      <c r="C37" s="10">
        <v>1</v>
      </c>
      <c r="D37" s="9">
        <v>7860</v>
      </c>
      <c r="E37" s="9">
        <v>6565</v>
      </c>
      <c r="F37" s="9">
        <v>1295</v>
      </c>
      <c r="G37" s="10">
        <v>1</v>
      </c>
      <c r="H37" s="10">
        <v>0.84</v>
      </c>
      <c r="I37" s="10">
        <v>0.16</v>
      </c>
    </row>
    <row r="38" spans="1:9" x14ac:dyDescent="0.35">
      <c r="A38" s="4"/>
    </row>
    <row r="39" spans="1:9" x14ac:dyDescent="0.35">
      <c r="A39" s="11" t="s">
        <v>159</v>
      </c>
    </row>
    <row r="40" spans="1:9" ht="124" x14ac:dyDescent="0.35">
      <c r="A40" s="3" t="s">
        <v>154</v>
      </c>
      <c r="B40" s="5" t="s">
        <v>55</v>
      </c>
      <c r="C40" s="5" t="s">
        <v>56</v>
      </c>
      <c r="D40" s="5" t="s">
        <v>57</v>
      </c>
      <c r="E40" s="5" t="s">
        <v>58</v>
      </c>
      <c r="F40" s="5" t="s">
        <v>59</v>
      </c>
      <c r="G40" s="5" t="s">
        <v>60</v>
      </c>
      <c r="H40" s="5" t="s">
        <v>61</v>
      </c>
      <c r="I40" s="5" t="s">
        <v>62</v>
      </c>
    </row>
    <row r="41" spans="1:9" x14ac:dyDescent="0.35">
      <c r="A41" s="4" t="s">
        <v>103</v>
      </c>
      <c r="B41" s="6">
        <v>20</v>
      </c>
      <c r="C41" s="7">
        <v>0</v>
      </c>
      <c r="D41" s="6">
        <v>20</v>
      </c>
      <c r="E41" s="6">
        <v>15</v>
      </c>
      <c r="F41" s="6">
        <v>5</v>
      </c>
      <c r="G41" s="7">
        <v>0</v>
      </c>
      <c r="H41" s="7">
        <v>0.78</v>
      </c>
      <c r="I41" s="7">
        <v>0.22</v>
      </c>
    </row>
    <row r="42" spans="1:9" x14ac:dyDescent="0.35">
      <c r="A42" s="4" t="s">
        <v>104</v>
      </c>
      <c r="B42" s="6">
        <v>12995</v>
      </c>
      <c r="C42" s="7">
        <v>0.95</v>
      </c>
      <c r="D42" s="6">
        <v>10305</v>
      </c>
      <c r="E42" s="6">
        <v>8405</v>
      </c>
      <c r="F42" s="6">
        <v>1900</v>
      </c>
      <c r="G42" s="7">
        <v>0.95</v>
      </c>
      <c r="H42" s="7">
        <v>0.82</v>
      </c>
      <c r="I42" s="7">
        <v>0.18</v>
      </c>
    </row>
    <row r="43" spans="1:9" x14ac:dyDescent="0.35">
      <c r="A43" s="4" t="s">
        <v>69</v>
      </c>
      <c r="B43" s="6">
        <v>625</v>
      </c>
      <c r="C43" s="7">
        <v>0.05</v>
      </c>
      <c r="D43" s="6">
        <v>490</v>
      </c>
      <c r="E43" s="6">
        <v>405</v>
      </c>
      <c r="F43" s="6">
        <v>85</v>
      </c>
      <c r="G43" s="7">
        <v>0.05</v>
      </c>
      <c r="H43" s="7">
        <v>0.83</v>
      </c>
      <c r="I43" s="7">
        <v>0.17</v>
      </c>
    </row>
    <row r="44" spans="1:9" x14ac:dyDescent="0.35">
      <c r="A44" s="4" t="s">
        <v>70</v>
      </c>
      <c r="B44" s="6">
        <v>5</v>
      </c>
      <c r="C44" s="7">
        <v>0</v>
      </c>
      <c r="D44" s="6">
        <v>5</v>
      </c>
      <c r="E44" s="6">
        <v>5</v>
      </c>
      <c r="F44" s="6" t="s">
        <v>72</v>
      </c>
      <c r="G44" s="7">
        <v>0</v>
      </c>
      <c r="H44" s="7">
        <v>0.67</v>
      </c>
      <c r="I44" s="7">
        <v>0.33</v>
      </c>
    </row>
    <row r="45" spans="1:9" x14ac:dyDescent="0.35">
      <c r="A45" s="8" t="s">
        <v>71</v>
      </c>
      <c r="B45" s="9">
        <v>13645</v>
      </c>
      <c r="C45" s="10">
        <v>1</v>
      </c>
      <c r="D45" s="9">
        <v>10820</v>
      </c>
      <c r="E45" s="9">
        <v>8825</v>
      </c>
      <c r="F45" s="9">
        <v>1990</v>
      </c>
      <c r="G45" s="10">
        <v>1</v>
      </c>
      <c r="H45" s="10">
        <v>0.82</v>
      </c>
      <c r="I45" s="10">
        <v>0.18</v>
      </c>
    </row>
    <row r="46" spans="1:9" x14ac:dyDescent="0.35">
      <c r="A46" s="4"/>
    </row>
    <row r="47" spans="1:9" x14ac:dyDescent="0.35">
      <c r="A47" s="11" t="s">
        <v>160</v>
      </c>
    </row>
    <row r="48" spans="1:9" ht="124" x14ac:dyDescent="0.35">
      <c r="A48" s="3" t="s">
        <v>154</v>
      </c>
      <c r="B48" s="5" t="s">
        <v>55</v>
      </c>
      <c r="C48" s="5" t="s">
        <v>56</v>
      </c>
      <c r="D48" s="5" t="s">
        <v>57</v>
      </c>
      <c r="E48" s="5" t="s">
        <v>58</v>
      </c>
      <c r="F48" s="5" t="s">
        <v>59</v>
      </c>
      <c r="G48" s="5" t="s">
        <v>60</v>
      </c>
      <c r="H48" s="5" t="s">
        <v>61</v>
      </c>
      <c r="I48" s="5" t="s">
        <v>62</v>
      </c>
    </row>
    <row r="49" spans="1:9" x14ac:dyDescent="0.35">
      <c r="A49" s="4" t="s">
        <v>103</v>
      </c>
      <c r="B49" s="6">
        <v>30</v>
      </c>
      <c r="C49" s="7">
        <v>0</v>
      </c>
      <c r="D49" s="6">
        <v>25</v>
      </c>
      <c r="E49" s="6">
        <v>25</v>
      </c>
      <c r="F49" s="6">
        <v>5</v>
      </c>
      <c r="G49" s="7">
        <v>0</v>
      </c>
      <c r="H49" s="7">
        <v>0.85</v>
      </c>
      <c r="I49" s="7">
        <v>0.15</v>
      </c>
    </row>
    <row r="50" spans="1:9" x14ac:dyDescent="0.35">
      <c r="A50" s="4" t="s">
        <v>104</v>
      </c>
      <c r="B50" s="6">
        <v>5040</v>
      </c>
      <c r="C50" s="7">
        <v>0.67</v>
      </c>
      <c r="D50" s="6">
        <v>4540</v>
      </c>
      <c r="E50" s="6">
        <v>3635</v>
      </c>
      <c r="F50" s="6">
        <v>905</v>
      </c>
      <c r="G50" s="7">
        <v>0.66</v>
      </c>
      <c r="H50" s="7">
        <v>0.8</v>
      </c>
      <c r="I50" s="7">
        <v>0.2</v>
      </c>
    </row>
    <row r="51" spans="1:9" x14ac:dyDescent="0.35">
      <c r="A51" s="4" t="s">
        <v>69</v>
      </c>
      <c r="B51" s="6">
        <v>2445</v>
      </c>
      <c r="C51" s="7">
        <v>0.33</v>
      </c>
      <c r="D51" s="6">
        <v>2265</v>
      </c>
      <c r="E51" s="6">
        <v>1960</v>
      </c>
      <c r="F51" s="6">
        <v>305</v>
      </c>
      <c r="G51" s="7">
        <v>0.33</v>
      </c>
      <c r="H51" s="7">
        <v>0.87</v>
      </c>
      <c r="I51" s="7">
        <v>0.13</v>
      </c>
    </row>
    <row r="52" spans="1:9" x14ac:dyDescent="0.35">
      <c r="A52" s="4" t="s">
        <v>70</v>
      </c>
      <c r="B52" s="6">
        <v>0</v>
      </c>
      <c r="C52" s="7">
        <v>0</v>
      </c>
      <c r="D52" s="6">
        <v>0</v>
      </c>
      <c r="E52" s="6">
        <v>0</v>
      </c>
      <c r="F52" s="6">
        <v>0</v>
      </c>
      <c r="G52" s="7">
        <v>0</v>
      </c>
      <c r="H52" s="7">
        <v>0</v>
      </c>
      <c r="I52" s="7">
        <v>0</v>
      </c>
    </row>
    <row r="53" spans="1:9" x14ac:dyDescent="0.35">
      <c r="A53" s="8" t="s">
        <v>71</v>
      </c>
      <c r="B53" s="9">
        <v>7520</v>
      </c>
      <c r="C53" s="10">
        <v>1</v>
      </c>
      <c r="D53" s="9">
        <v>6830</v>
      </c>
      <c r="E53" s="9">
        <v>5620</v>
      </c>
      <c r="F53" s="9">
        <v>1210</v>
      </c>
      <c r="G53" s="10">
        <v>1</v>
      </c>
      <c r="H53" s="10">
        <v>0.82</v>
      </c>
      <c r="I53" s="10">
        <v>0.18</v>
      </c>
    </row>
    <row r="54" spans="1:9" x14ac:dyDescent="0.35">
      <c r="A54" s="4"/>
    </row>
    <row r="55" spans="1:9" x14ac:dyDescent="0.35">
      <c r="A55" s="11" t="s">
        <v>161</v>
      </c>
    </row>
    <row r="56" spans="1:9" ht="124" x14ac:dyDescent="0.35">
      <c r="A56" s="3" t="s">
        <v>154</v>
      </c>
      <c r="B56" s="5" t="s">
        <v>55</v>
      </c>
      <c r="C56" s="5" t="s">
        <v>56</v>
      </c>
      <c r="D56" s="5" t="s">
        <v>57</v>
      </c>
      <c r="E56" s="5" t="s">
        <v>58</v>
      </c>
      <c r="F56" s="5" t="s">
        <v>59</v>
      </c>
      <c r="G56" s="5" t="s">
        <v>60</v>
      </c>
      <c r="H56" s="5" t="s">
        <v>61</v>
      </c>
      <c r="I56" s="5" t="s">
        <v>62</v>
      </c>
    </row>
    <row r="57" spans="1:9" x14ac:dyDescent="0.35">
      <c r="A57" s="4" t="s">
        <v>103</v>
      </c>
      <c r="B57" s="6">
        <v>30</v>
      </c>
      <c r="C57" s="7">
        <v>0.02</v>
      </c>
      <c r="D57" s="6">
        <v>25</v>
      </c>
      <c r="E57" s="6">
        <v>10</v>
      </c>
      <c r="F57" s="6">
        <v>15</v>
      </c>
      <c r="G57" s="7">
        <v>0.02</v>
      </c>
      <c r="H57" s="7">
        <v>0.35</v>
      </c>
      <c r="I57" s="7">
        <v>0.65</v>
      </c>
    </row>
    <row r="58" spans="1:9" x14ac:dyDescent="0.35">
      <c r="A58" s="4" t="s">
        <v>104</v>
      </c>
      <c r="B58" s="6">
        <v>1495</v>
      </c>
      <c r="C58" s="7">
        <v>0.93</v>
      </c>
      <c r="D58" s="6">
        <v>1450</v>
      </c>
      <c r="E58" s="6">
        <v>585</v>
      </c>
      <c r="F58" s="6">
        <v>865</v>
      </c>
      <c r="G58" s="7">
        <v>0.93</v>
      </c>
      <c r="H58" s="7">
        <v>0.4</v>
      </c>
      <c r="I58" s="7">
        <v>0.6</v>
      </c>
    </row>
    <row r="59" spans="1:9" x14ac:dyDescent="0.35">
      <c r="A59" s="4" t="s">
        <v>69</v>
      </c>
      <c r="B59" s="6">
        <v>90</v>
      </c>
      <c r="C59" s="7">
        <v>0.06</v>
      </c>
      <c r="D59" s="6">
        <v>85</v>
      </c>
      <c r="E59" s="6">
        <v>40</v>
      </c>
      <c r="F59" s="6">
        <v>45</v>
      </c>
      <c r="G59" s="7">
        <v>0.06</v>
      </c>
      <c r="H59" s="7">
        <v>0.49</v>
      </c>
      <c r="I59" s="7">
        <v>0.51</v>
      </c>
    </row>
    <row r="60" spans="1:9" x14ac:dyDescent="0.35">
      <c r="A60" s="4" t="s">
        <v>70</v>
      </c>
      <c r="B60" s="6">
        <v>0</v>
      </c>
      <c r="C60" s="7">
        <v>0</v>
      </c>
      <c r="D60" s="6">
        <v>0</v>
      </c>
      <c r="E60" s="6">
        <v>0</v>
      </c>
      <c r="F60" s="6">
        <v>0</v>
      </c>
      <c r="G60" s="7">
        <v>0</v>
      </c>
      <c r="H60" s="7">
        <v>0</v>
      </c>
      <c r="I60" s="7">
        <v>0</v>
      </c>
    </row>
    <row r="61" spans="1:9" x14ac:dyDescent="0.35">
      <c r="A61" s="8" t="s">
        <v>71</v>
      </c>
      <c r="B61" s="9">
        <v>1615</v>
      </c>
      <c r="C61" s="10">
        <v>1</v>
      </c>
      <c r="D61" s="9">
        <v>1560</v>
      </c>
      <c r="E61" s="9">
        <v>635</v>
      </c>
      <c r="F61" s="9">
        <v>925</v>
      </c>
      <c r="G61" s="10">
        <v>1</v>
      </c>
      <c r="H61" s="10">
        <v>0.41</v>
      </c>
      <c r="I61" s="10">
        <v>0.59</v>
      </c>
    </row>
    <row r="62" spans="1:9" x14ac:dyDescent="0.35">
      <c r="A62" s="4"/>
    </row>
    <row r="63" spans="1:9" x14ac:dyDescent="0.35">
      <c r="A63" s="11" t="s">
        <v>162</v>
      </c>
    </row>
    <row r="64" spans="1:9" ht="124" x14ac:dyDescent="0.35">
      <c r="A64" s="3" t="s">
        <v>154</v>
      </c>
      <c r="B64" s="5" t="s">
        <v>55</v>
      </c>
      <c r="C64" s="5" t="s">
        <v>56</v>
      </c>
      <c r="D64" s="5" t="s">
        <v>57</v>
      </c>
      <c r="E64" s="5" t="s">
        <v>58</v>
      </c>
      <c r="F64" s="5" t="s">
        <v>59</v>
      </c>
      <c r="G64" s="5" t="s">
        <v>60</v>
      </c>
      <c r="H64" s="5" t="s">
        <v>61</v>
      </c>
      <c r="I64" s="5" t="s">
        <v>62</v>
      </c>
    </row>
    <row r="65" spans="1:9" x14ac:dyDescent="0.35">
      <c r="A65" s="4" t="s">
        <v>103</v>
      </c>
      <c r="B65" s="6" t="s">
        <v>76</v>
      </c>
      <c r="C65" s="7" t="s">
        <v>76</v>
      </c>
      <c r="D65" s="6" t="s">
        <v>76</v>
      </c>
      <c r="E65" s="6" t="s">
        <v>76</v>
      </c>
      <c r="F65" s="6" t="s">
        <v>76</v>
      </c>
      <c r="G65" s="7" t="s">
        <v>76</v>
      </c>
      <c r="H65" s="7" t="s">
        <v>76</v>
      </c>
      <c r="I65" s="6" t="s">
        <v>76</v>
      </c>
    </row>
    <row r="66" spans="1:9" x14ac:dyDescent="0.35">
      <c r="A66" s="4" t="s">
        <v>104</v>
      </c>
      <c r="B66" s="6">
        <v>585</v>
      </c>
      <c r="C66" s="7">
        <v>0.96</v>
      </c>
      <c r="D66" s="6">
        <v>490</v>
      </c>
      <c r="E66" s="6">
        <v>410</v>
      </c>
      <c r="F66" s="6">
        <v>80</v>
      </c>
      <c r="G66" s="7">
        <v>0.96</v>
      </c>
      <c r="H66" s="7">
        <v>0.84</v>
      </c>
      <c r="I66" s="7">
        <v>0.17</v>
      </c>
    </row>
    <row r="67" spans="1:9" x14ac:dyDescent="0.35">
      <c r="A67" s="4" t="s">
        <v>69</v>
      </c>
      <c r="B67" s="6">
        <v>25</v>
      </c>
      <c r="C67" s="7">
        <v>0.04</v>
      </c>
      <c r="D67" s="6">
        <v>20</v>
      </c>
      <c r="E67" s="6" t="s">
        <v>76</v>
      </c>
      <c r="F67" s="6" t="s">
        <v>76</v>
      </c>
      <c r="G67" s="7">
        <v>0.04</v>
      </c>
      <c r="H67" s="6" t="s">
        <v>76</v>
      </c>
      <c r="I67" s="7" t="s">
        <v>76</v>
      </c>
    </row>
    <row r="68" spans="1:9" x14ac:dyDescent="0.35">
      <c r="A68" s="4" t="s">
        <v>70</v>
      </c>
      <c r="B68" s="6">
        <v>0</v>
      </c>
      <c r="C68" s="7">
        <v>0</v>
      </c>
      <c r="D68" s="6">
        <v>0</v>
      </c>
      <c r="E68" s="6">
        <v>0</v>
      </c>
      <c r="F68" s="6">
        <v>0</v>
      </c>
      <c r="G68" s="7">
        <v>0</v>
      </c>
      <c r="H68" s="7">
        <v>0</v>
      </c>
      <c r="I68" s="7">
        <v>0</v>
      </c>
    </row>
    <row r="69" spans="1:9" x14ac:dyDescent="0.35">
      <c r="A69" s="8" t="s">
        <v>71</v>
      </c>
      <c r="B69" s="9">
        <v>610</v>
      </c>
      <c r="C69" s="10">
        <v>1</v>
      </c>
      <c r="D69" s="9">
        <v>510</v>
      </c>
      <c r="E69" s="9">
        <v>430</v>
      </c>
      <c r="F69" s="9">
        <v>85</v>
      </c>
      <c r="G69" s="10">
        <v>1</v>
      </c>
      <c r="H69" s="10">
        <v>0.84</v>
      </c>
      <c r="I69" s="10">
        <v>0.16</v>
      </c>
    </row>
    <row r="70" spans="1:9" x14ac:dyDescent="0.35">
      <c r="A70" s="4"/>
    </row>
    <row r="71" spans="1:9" x14ac:dyDescent="0.35">
      <c r="A71" s="11" t="s">
        <v>163</v>
      </c>
    </row>
    <row r="72" spans="1:9" ht="124" x14ac:dyDescent="0.35">
      <c r="A72" s="3" t="s">
        <v>154</v>
      </c>
      <c r="B72" s="5" t="s">
        <v>55</v>
      </c>
      <c r="C72" s="5" t="s">
        <v>56</v>
      </c>
      <c r="D72" s="5" t="s">
        <v>57</v>
      </c>
      <c r="E72" s="5" t="s">
        <v>58</v>
      </c>
      <c r="F72" s="5" t="s">
        <v>59</v>
      </c>
      <c r="G72" s="5" t="s">
        <v>60</v>
      </c>
      <c r="H72" s="5" t="s">
        <v>61</v>
      </c>
      <c r="I72" s="5" t="s">
        <v>62</v>
      </c>
    </row>
    <row r="73" spans="1:9" x14ac:dyDescent="0.35">
      <c r="A73" s="4" t="s">
        <v>103</v>
      </c>
      <c r="B73" s="6">
        <v>85</v>
      </c>
      <c r="C73" s="7">
        <v>0</v>
      </c>
      <c r="D73" s="6">
        <v>80</v>
      </c>
      <c r="E73" s="6">
        <v>60</v>
      </c>
      <c r="F73" s="6">
        <v>25</v>
      </c>
      <c r="G73" s="7">
        <v>0</v>
      </c>
      <c r="H73" s="7">
        <v>0.72</v>
      </c>
      <c r="I73" s="7">
        <v>0.28000000000000003</v>
      </c>
    </row>
    <row r="74" spans="1:9" x14ac:dyDescent="0.35">
      <c r="A74" s="4" t="s">
        <v>104</v>
      </c>
      <c r="B74" s="6">
        <v>20430</v>
      </c>
      <c r="C74" s="7">
        <v>0.91</v>
      </c>
      <c r="D74" s="6">
        <v>20100</v>
      </c>
      <c r="E74" s="6">
        <v>15845</v>
      </c>
      <c r="F74" s="6">
        <v>4255</v>
      </c>
      <c r="G74" s="7">
        <v>0.91</v>
      </c>
      <c r="H74" s="7">
        <v>0.79</v>
      </c>
      <c r="I74" s="7">
        <v>0.21</v>
      </c>
    </row>
    <row r="75" spans="1:9" x14ac:dyDescent="0.35">
      <c r="A75" s="4" t="s">
        <v>69</v>
      </c>
      <c r="B75" s="6">
        <v>1895</v>
      </c>
      <c r="C75" s="7">
        <v>0.08</v>
      </c>
      <c r="D75" s="6">
        <v>1855</v>
      </c>
      <c r="E75" s="6">
        <v>1540</v>
      </c>
      <c r="F75" s="6">
        <v>315</v>
      </c>
      <c r="G75" s="7">
        <v>0.08</v>
      </c>
      <c r="H75" s="7">
        <v>0.83</v>
      </c>
      <c r="I75" s="7">
        <v>0.17</v>
      </c>
    </row>
    <row r="76" spans="1:9" x14ac:dyDescent="0.35">
      <c r="A76" s="4" t="s">
        <v>70</v>
      </c>
      <c r="B76" s="6" t="s">
        <v>72</v>
      </c>
      <c r="C76" s="7">
        <v>0</v>
      </c>
      <c r="D76" s="6" t="s">
        <v>72</v>
      </c>
      <c r="E76" s="6">
        <v>0</v>
      </c>
      <c r="F76" s="6" t="s">
        <v>72</v>
      </c>
      <c r="G76" s="7">
        <v>0</v>
      </c>
      <c r="H76" s="7">
        <v>0</v>
      </c>
      <c r="I76" s="7">
        <v>1</v>
      </c>
    </row>
    <row r="77" spans="1:9" x14ac:dyDescent="0.35">
      <c r="A77" s="8" t="s">
        <v>71</v>
      </c>
      <c r="B77" s="9">
        <v>22410</v>
      </c>
      <c r="C77" s="10">
        <v>1</v>
      </c>
      <c r="D77" s="9">
        <v>22040</v>
      </c>
      <c r="E77" s="9">
        <v>17445</v>
      </c>
      <c r="F77" s="9">
        <v>4595</v>
      </c>
      <c r="G77" s="10">
        <v>1</v>
      </c>
      <c r="H77" s="10">
        <v>0.79</v>
      </c>
      <c r="I77" s="10">
        <v>0.21</v>
      </c>
    </row>
    <row r="78" spans="1:9" x14ac:dyDescent="0.35">
      <c r="A78" s="4"/>
    </row>
    <row r="79" spans="1:9" x14ac:dyDescent="0.35">
      <c r="A79" s="11" t="s">
        <v>164</v>
      </c>
    </row>
    <row r="80" spans="1:9" ht="124" x14ac:dyDescent="0.35">
      <c r="A80" s="3" t="s">
        <v>154</v>
      </c>
      <c r="B80" s="5" t="s">
        <v>55</v>
      </c>
      <c r="C80" s="5" t="s">
        <v>56</v>
      </c>
      <c r="D80" s="5" t="s">
        <v>57</v>
      </c>
      <c r="E80" s="5" t="s">
        <v>58</v>
      </c>
      <c r="F80" s="5" t="s">
        <v>59</v>
      </c>
      <c r="G80" s="5" t="s">
        <v>60</v>
      </c>
      <c r="H80" s="5" t="s">
        <v>61</v>
      </c>
      <c r="I80" s="5" t="s">
        <v>62</v>
      </c>
    </row>
    <row r="81" spans="1:9" x14ac:dyDescent="0.35">
      <c r="A81" s="4" t="s">
        <v>103</v>
      </c>
      <c r="B81" s="6">
        <v>75</v>
      </c>
      <c r="C81" s="7">
        <v>0.01</v>
      </c>
      <c r="D81" s="6">
        <v>75</v>
      </c>
      <c r="E81" s="6">
        <v>50</v>
      </c>
      <c r="F81" s="6">
        <v>25</v>
      </c>
      <c r="G81" s="7">
        <v>0.02</v>
      </c>
      <c r="H81" s="7">
        <v>0.69</v>
      </c>
      <c r="I81" s="7">
        <v>0.31</v>
      </c>
    </row>
    <row r="82" spans="1:9" x14ac:dyDescent="0.35">
      <c r="A82" s="4" t="s">
        <v>104</v>
      </c>
      <c r="B82" s="6">
        <v>4785</v>
      </c>
      <c r="C82" s="7">
        <v>0.93</v>
      </c>
      <c r="D82" s="6">
        <v>4605</v>
      </c>
      <c r="E82" s="6">
        <v>3510</v>
      </c>
      <c r="F82" s="6">
        <v>1090</v>
      </c>
      <c r="G82" s="7">
        <v>0.93</v>
      </c>
      <c r="H82" s="7">
        <v>0.76</v>
      </c>
      <c r="I82" s="7">
        <v>0.24</v>
      </c>
    </row>
    <row r="83" spans="1:9" x14ac:dyDescent="0.35">
      <c r="A83" s="4" t="s">
        <v>69</v>
      </c>
      <c r="B83" s="6">
        <v>280</v>
      </c>
      <c r="C83" s="7">
        <v>0.05</v>
      </c>
      <c r="D83" s="6">
        <v>265</v>
      </c>
      <c r="E83" s="6">
        <v>210</v>
      </c>
      <c r="F83" s="6">
        <v>55</v>
      </c>
      <c r="G83" s="7">
        <v>0.05</v>
      </c>
      <c r="H83" s="7">
        <v>0.8</v>
      </c>
      <c r="I83" s="7">
        <v>0.2</v>
      </c>
    </row>
    <row r="84" spans="1:9" x14ac:dyDescent="0.35">
      <c r="A84" s="4" t="s">
        <v>70</v>
      </c>
      <c r="B84" s="6">
        <v>0</v>
      </c>
      <c r="C84" s="7">
        <v>0</v>
      </c>
      <c r="D84" s="6">
        <v>0</v>
      </c>
      <c r="E84" s="6">
        <v>0</v>
      </c>
      <c r="F84" s="6">
        <v>0</v>
      </c>
      <c r="G84" s="7">
        <v>0</v>
      </c>
      <c r="H84" s="7">
        <v>0</v>
      </c>
      <c r="I84" s="7">
        <v>0</v>
      </c>
    </row>
    <row r="85" spans="1:9" x14ac:dyDescent="0.35">
      <c r="A85" s="8" t="s">
        <v>71</v>
      </c>
      <c r="B85" s="9">
        <v>5140</v>
      </c>
      <c r="C85" s="10">
        <v>1</v>
      </c>
      <c r="D85" s="9">
        <v>4945</v>
      </c>
      <c r="E85" s="9">
        <v>3775</v>
      </c>
      <c r="F85" s="9">
        <v>1170</v>
      </c>
      <c r="G85" s="10">
        <v>1</v>
      </c>
      <c r="H85" s="10">
        <v>0.76</v>
      </c>
      <c r="I85" s="10">
        <v>0.24</v>
      </c>
    </row>
    <row r="86" spans="1:9" x14ac:dyDescent="0.35">
      <c r="A86" s="4" t="s">
        <v>21</v>
      </c>
      <c r="B86" t="s">
        <v>22</v>
      </c>
    </row>
    <row r="87" spans="1:9" ht="15.75" customHeight="1" x14ac:dyDescent="0.35">
      <c r="A87" s="4" t="s">
        <v>23</v>
      </c>
      <c r="B87" t="s">
        <v>24</v>
      </c>
    </row>
    <row r="88" spans="1:9" ht="15.75" customHeight="1" x14ac:dyDescent="0.35">
      <c r="A88" s="4" t="s">
        <v>25</v>
      </c>
      <c r="B88" t="s">
        <v>26</v>
      </c>
    </row>
    <row r="89" spans="1:9" ht="15.75" customHeight="1" x14ac:dyDescent="0.35">
      <c r="A89" s="4" t="s">
        <v>27</v>
      </c>
      <c r="B89" t="s">
        <v>28</v>
      </c>
    </row>
    <row r="90" spans="1:9" x14ac:dyDescent="0.35">
      <c r="A90" s="4" t="s">
        <v>29</v>
      </c>
      <c r="B90" t="s">
        <v>30</v>
      </c>
    </row>
    <row r="91" spans="1:9" x14ac:dyDescent="0.35">
      <c r="A91" s="4" t="s">
        <v>31</v>
      </c>
      <c r="B91" t="s">
        <v>32</v>
      </c>
    </row>
    <row r="92" spans="1:9" x14ac:dyDescent="0.35">
      <c r="A92" s="4" t="s">
        <v>36</v>
      </c>
      <c r="B92" t="s">
        <v>37</v>
      </c>
    </row>
    <row r="93" spans="1:9" x14ac:dyDescent="0.35">
      <c r="A93" s="4" t="s">
        <v>44</v>
      </c>
      <c r="B93" t="s">
        <v>45</v>
      </c>
    </row>
    <row r="94" spans="1:9" x14ac:dyDescent="0.35">
      <c r="A94" s="4" t="s">
        <v>46</v>
      </c>
      <c r="B94" t="s">
        <v>47</v>
      </c>
    </row>
    <row r="95" spans="1:9" x14ac:dyDescent="0.35">
      <c r="A95" s="4"/>
    </row>
    <row r="96" spans="1:9"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sheetData>
  <pageMargins left="0.7" right="0.7" top="0.75" bottom="0.75" header="0.3" footer="0.3"/>
  <pageSetup paperSize="9" orientation="portrait" horizontalDpi="300" verticalDpi="300"/>
  <tableParts count="10">
    <tablePart r:id="rId1"/>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vt:lpstr>
      <vt:lpstr>Contents</vt:lpstr>
      <vt:lpstr>Notes</vt:lpstr>
      <vt:lpstr>T1 - Ethnicity</vt:lpstr>
      <vt:lpstr>T2 - Gender</vt:lpstr>
      <vt:lpstr>T3 - Condition or illness</vt:lpstr>
      <vt:lpstr>T4 - Condition or illness type</vt:lpstr>
      <vt:lpstr>T5 - Sexual Orientation</vt:lpstr>
      <vt:lpstr>T6 - Transgender</vt:lpstr>
      <vt:lpstr>T7 - Religion</vt:lpstr>
      <vt:lpstr>T8 - Age</vt:lpstr>
      <vt:lpstr>T9 - Multiple Deprivation</vt:lpstr>
      <vt:lpstr>T10 - Urban Rural</vt:lpstr>
      <vt:lpstr>T11 - Islands</vt:lpstr>
      <vt:lpstr>T12 - Channel</vt:lpstr>
      <vt:lpstr>T13 - Benefit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2025-08-25T12:23:33Z</dcterms:created>
  <dcterms:modified xsi:type="dcterms:W3CDTF">2025-08-26T07:54:03Z</dcterms:modified>
</cp:coreProperties>
</file>